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ris\OneDrive\Council Reference Folder\Council Minutes &amp; Papers\2024 - 2025\Janaury 2025\Finance\"/>
    </mc:Choice>
  </mc:AlternateContent>
  <xr:revisionPtr revIDLastSave="0" documentId="8_{B6825E43-A170-4CA5-B718-7A84641D09C6}" xr6:coauthVersionLast="47" xr6:coauthVersionMax="47" xr10:uidLastSave="{00000000-0000-0000-0000-000000000000}"/>
  <bookViews>
    <workbookView xWindow="735" yWindow="735" windowWidth="18510" windowHeight="9870" xr2:uid="{7B5B6196-4EB4-4FDF-BCCA-99B77D5C0001}"/>
  </bookViews>
  <sheets>
    <sheet name="Projected Exp &amp; Inc" sheetId="1" r:id="rId1"/>
    <sheet name="Reserve calcul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10" i="1"/>
  <c r="F10" i="1"/>
  <c r="E10" i="1"/>
  <c r="D10" i="1"/>
  <c r="F85" i="1"/>
  <c r="F70" i="1"/>
  <c r="D18" i="2"/>
  <c r="E18" i="2"/>
  <c r="F18" i="2"/>
  <c r="G18" i="2"/>
  <c r="H18" i="2"/>
  <c r="I18" i="2"/>
  <c r="J12" i="2"/>
  <c r="E10" i="2"/>
  <c r="F10" i="2"/>
  <c r="G10" i="2"/>
  <c r="H10" i="2"/>
  <c r="I10" i="2"/>
  <c r="D10" i="2"/>
  <c r="J8" i="2"/>
  <c r="J10" i="2" s="1"/>
  <c r="J6" i="2"/>
  <c r="E62" i="1"/>
  <c r="F62" i="1"/>
  <c r="G62" i="1"/>
  <c r="D62" i="1"/>
  <c r="E49" i="1"/>
  <c r="F49" i="1"/>
  <c r="G49" i="1"/>
  <c r="D49" i="1"/>
  <c r="E42" i="1"/>
  <c r="F42" i="1"/>
  <c r="G42" i="1"/>
  <c r="D42" i="1"/>
  <c r="E25" i="1"/>
  <c r="F25" i="1"/>
  <c r="G25" i="1"/>
  <c r="D25" i="1"/>
  <c r="J18" i="2" l="1"/>
  <c r="F55" i="1"/>
  <c r="F64" i="1" s="1"/>
  <c r="E55" i="1"/>
  <c r="E64" i="1" s="1"/>
  <c r="G64" i="1"/>
  <c r="D55" i="1"/>
  <c r="D64" i="1" s="1"/>
</calcChain>
</file>

<file path=xl/sharedStrings.xml><?xml version="1.0" encoding="utf-8"?>
<sst xmlns="http://schemas.openxmlformats.org/spreadsheetml/2006/main" count="84" uniqueCount="77">
  <si>
    <t>Tysoe Parish Council - 2025-6 Budget</t>
  </si>
  <si>
    <t>Cost Codes</t>
  </si>
  <si>
    <t>Original Budget</t>
  </si>
  <si>
    <t>7 Months spend</t>
  </si>
  <si>
    <t>Full Year Projection</t>
  </si>
  <si>
    <t>2024-25 year</t>
  </si>
  <si>
    <t>2025-6 Budget</t>
  </si>
  <si>
    <t>Clerk's salary</t>
  </si>
  <si>
    <t>Payroll services</t>
  </si>
  <si>
    <t>Working from home allowance</t>
  </si>
  <si>
    <t>Caring for Cotswolds</t>
  </si>
  <si>
    <t>Defib maintenance</t>
  </si>
  <si>
    <t>History Group</t>
  </si>
  <si>
    <t>Electricity</t>
  </si>
  <si>
    <t>Street lighting maintenance</t>
  </si>
  <si>
    <t>Playground inspection</t>
  </si>
  <si>
    <t>Tree audit</t>
  </si>
  <si>
    <t>Playground maintenance</t>
  </si>
  <si>
    <t>Mowing and hedges</t>
  </si>
  <si>
    <t>Grants &amp; donations</t>
  </si>
  <si>
    <t>Tree maintenance</t>
  </si>
  <si>
    <t>Audit</t>
  </si>
  <si>
    <t>Insurance</t>
  </si>
  <si>
    <t>IT eqpt &amp; maintenance</t>
  </si>
  <si>
    <t>Legal</t>
  </si>
  <si>
    <t>Website hosting</t>
  </si>
  <si>
    <t>Office sundries</t>
  </si>
  <si>
    <t>Printing</t>
  </si>
  <si>
    <t>Subscriptions</t>
  </si>
  <si>
    <t>Banking</t>
  </si>
  <si>
    <t>Training</t>
  </si>
  <si>
    <t>Hall rental</t>
  </si>
  <si>
    <t>Street light replacement</t>
  </si>
  <si>
    <t>Defib purchase - grant</t>
  </si>
  <si>
    <t>Defib purchase - exp</t>
  </si>
  <si>
    <t>Traffic calming</t>
  </si>
  <si>
    <t>Contingency</t>
  </si>
  <si>
    <t>S.106 spend</t>
  </si>
  <si>
    <t>CIL spend</t>
  </si>
  <si>
    <t>Total expenditure</t>
  </si>
  <si>
    <t>Precept</t>
  </si>
  <si>
    <t>Breech Furlong rent</t>
  </si>
  <si>
    <t>VAT refund</t>
  </si>
  <si>
    <t>Bank interest</t>
  </si>
  <si>
    <t>Wayleave</t>
  </si>
  <si>
    <t>Total income</t>
  </si>
  <si>
    <t>Total net expenditure</t>
  </si>
  <si>
    <t>Reserves projections</t>
  </si>
  <si>
    <t>CIL</t>
  </si>
  <si>
    <t>s.106</t>
  </si>
  <si>
    <t>Parking</t>
  </si>
  <si>
    <t>Cotswolds</t>
  </si>
  <si>
    <t>General</t>
  </si>
  <si>
    <t>Total</t>
  </si>
  <si>
    <t>Reserves at 31.3.24</t>
  </si>
  <si>
    <t>Projected spend 2024-25</t>
  </si>
  <si>
    <t>Projected reserves at 31.3.25</t>
  </si>
  <si>
    <t>Expenditure 2025-6</t>
  </si>
  <si>
    <t>Income 2025-6</t>
  </si>
  <si>
    <t>Projected reserves at 31.3.26</t>
  </si>
  <si>
    <t>Variance analysis</t>
  </si>
  <si>
    <t>2024-25 Budget net expenditure</t>
  </si>
  <si>
    <t>2024-25 Projected net expenditure</t>
  </si>
  <si>
    <t>Difference</t>
  </si>
  <si>
    <t>Defib manintenance/purchase etc.</t>
  </si>
  <si>
    <t>Playground repairs</t>
  </si>
  <si>
    <t>Mowing</t>
  </si>
  <si>
    <t>Donations</t>
  </si>
  <si>
    <t>Tree maintenance (Poolgate)</t>
  </si>
  <si>
    <t>IT/Legal/subs - no budget</t>
  </si>
  <si>
    <t>Hall rental catch-up</t>
  </si>
  <si>
    <t>All other</t>
  </si>
  <si>
    <t>Total projected over-spend</t>
  </si>
  <si>
    <t>Employers NIC</t>
  </si>
  <si>
    <t>BASE CASE</t>
  </si>
  <si>
    <t>VE80</t>
  </si>
  <si>
    <t>charged to CIL/s106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</si>
</sst>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0" fillId="0" borderId="6" xfId="0" applyBorder="1"/>
    <xf numFmtId="0" fontId="1" fillId="0" borderId="5" xfId="0" applyFont="1" applyBorder="1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0" fontId="0" fillId="2" borderId="6" xfId="0" applyFill="1" applyBorder="1"/>
    <xf numFmtId="0" fontId="0" fillId="3" borderId="0" xfId="0" applyFill="1"/>
    <xf numFmtId="0" fontId="0" fillId="0" borderId="11" xfId="0" applyBorder="1"/>
    <xf numFmtId="0" fontId="1" fillId="0" borderId="12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12" xfId="0" applyFill="1" applyBorder="1"/>
    <xf numFmtId="0" fontId="0" fillId="0" borderId="17" xfId="0" applyBorder="1"/>
    <xf numFmtId="0" fontId="1" fillId="0" borderId="14" xfId="0" applyFont="1" applyBorder="1"/>
    <xf numFmtId="0" fontId="1" fillId="0" borderId="6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15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1A61-01DD-4D92-B18B-DF4FA9A5DF43}">
  <dimension ref="A1:H85"/>
  <sheetViews>
    <sheetView tabSelected="1" topLeftCell="A19" workbookViewId="0">
      <selection activeCell="H25" sqref="H25"/>
    </sheetView>
  </sheetViews>
  <sheetFormatPr defaultRowHeight="15" x14ac:dyDescent="0.25"/>
  <cols>
    <col min="6" max="6" width="10.28515625" customWidth="1"/>
  </cols>
  <sheetData>
    <row r="1" spans="1:7" ht="18.75" x14ac:dyDescent="0.3">
      <c r="A1" s="1" t="s">
        <v>0</v>
      </c>
    </row>
    <row r="2" spans="1:7" ht="15.75" thickBot="1" x14ac:dyDescent="0.3"/>
    <row r="3" spans="1:7" x14ac:dyDescent="0.25">
      <c r="A3" s="16"/>
      <c r="B3" s="4"/>
      <c r="C3" s="20"/>
      <c r="D3" s="40" t="s">
        <v>5</v>
      </c>
      <c r="E3" s="41"/>
      <c r="F3" s="42"/>
      <c r="G3" s="5"/>
    </row>
    <row r="4" spans="1:7" ht="30" x14ac:dyDescent="0.25">
      <c r="A4" s="9" t="s">
        <v>1</v>
      </c>
      <c r="B4" s="10"/>
      <c r="C4" s="21"/>
      <c r="D4" s="36" t="s">
        <v>2</v>
      </c>
      <c r="E4" s="37" t="s">
        <v>3</v>
      </c>
      <c r="F4" s="38" t="s">
        <v>4</v>
      </c>
      <c r="G4" s="39" t="s">
        <v>6</v>
      </c>
    </row>
    <row r="5" spans="1:7" x14ac:dyDescent="0.25">
      <c r="A5" s="6"/>
      <c r="C5" s="22"/>
      <c r="D5" s="24"/>
      <c r="F5" s="22"/>
      <c r="G5" s="8"/>
    </row>
    <row r="6" spans="1:7" x14ac:dyDescent="0.25">
      <c r="A6" s="6" t="s">
        <v>7</v>
      </c>
      <c r="C6" s="22"/>
      <c r="D6" s="25">
        <v>8568</v>
      </c>
      <c r="E6">
        <v>4914</v>
      </c>
      <c r="F6" s="22">
        <v>8850</v>
      </c>
      <c r="G6" s="8">
        <v>9115</v>
      </c>
    </row>
    <row r="7" spans="1:7" x14ac:dyDescent="0.25">
      <c r="A7" s="6" t="s">
        <v>8</v>
      </c>
      <c r="C7" s="22"/>
      <c r="D7" s="25">
        <v>120</v>
      </c>
      <c r="E7">
        <v>60</v>
      </c>
      <c r="F7" s="22">
        <v>120</v>
      </c>
      <c r="G7" s="8">
        <v>120</v>
      </c>
    </row>
    <row r="8" spans="1:7" x14ac:dyDescent="0.25">
      <c r="A8" s="6" t="s">
        <v>9</v>
      </c>
      <c r="C8" s="22"/>
      <c r="D8" s="25">
        <v>312</v>
      </c>
      <c r="E8">
        <v>182</v>
      </c>
      <c r="F8" s="22">
        <v>320</v>
      </c>
      <c r="G8" s="8">
        <v>328</v>
      </c>
    </row>
    <row r="9" spans="1:7" x14ac:dyDescent="0.25">
      <c r="A9" s="6" t="s">
        <v>73</v>
      </c>
      <c r="C9" s="22"/>
      <c r="D9" s="26">
        <v>0</v>
      </c>
      <c r="E9" s="2">
        <v>0</v>
      </c>
      <c r="F9" s="27">
        <v>0</v>
      </c>
      <c r="G9" s="17">
        <v>520</v>
      </c>
    </row>
    <row r="10" spans="1:7" x14ac:dyDescent="0.25">
      <c r="A10" s="6"/>
      <c r="C10" s="22"/>
      <c r="D10" s="25">
        <f>SUM(D6:D9)</f>
        <v>9000</v>
      </c>
      <c r="E10">
        <f>SUM(E6:E9)</f>
        <v>5156</v>
      </c>
      <c r="F10" s="22">
        <f>SUM(F6:F9)</f>
        <v>9290</v>
      </c>
      <c r="G10" s="8">
        <f>SUM(G6:G9)</f>
        <v>10083</v>
      </c>
    </row>
    <row r="11" spans="1:7" x14ac:dyDescent="0.25">
      <c r="A11" s="6" t="s">
        <v>10</v>
      </c>
      <c r="C11" s="22"/>
      <c r="D11" s="25">
        <v>0</v>
      </c>
      <c r="E11">
        <v>0</v>
      </c>
      <c r="F11" s="22">
        <v>0</v>
      </c>
      <c r="G11" s="8">
        <v>0</v>
      </c>
    </row>
    <row r="12" spans="1:7" x14ac:dyDescent="0.25">
      <c r="A12" s="6"/>
      <c r="C12" s="22"/>
      <c r="D12" s="25"/>
      <c r="F12" s="22"/>
      <c r="G12" s="8"/>
    </row>
    <row r="13" spans="1:7" x14ac:dyDescent="0.25">
      <c r="A13" s="6" t="s">
        <v>11</v>
      </c>
      <c r="C13" s="22"/>
      <c r="D13" s="25">
        <v>0</v>
      </c>
      <c r="E13">
        <v>1026</v>
      </c>
      <c r="F13" s="22">
        <v>1200</v>
      </c>
      <c r="G13" s="8">
        <v>300</v>
      </c>
    </row>
    <row r="14" spans="1:7" x14ac:dyDescent="0.25">
      <c r="A14" s="6"/>
      <c r="C14" s="22"/>
      <c r="D14" s="25"/>
      <c r="F14" s="22"/>
      <c r="G14" s="8"/>
    </row>
    <row r="15" spans="1:7" x14ac:dyDescent="0.25">
      <c r="A15" s="6" t="s">
        <v>75</v>
      </c>
      <c r="C15" s="22"/>
      <c r="D15" s="25"/>
      <c r="F15" s="22"/>
      <c r="G15" s="8">
        <v>500</v>
      </c>
    </row>
    <row r="16" spans="1:7" x14ac:dyDescent="0.25">
      <c r="A16" s="6"/>
      <c r="C16" s="22"/>
      <c r="D16" s="25"/>
      <c r="F16" s="22"/>
      <c r="G16" s="8"/>
    </row>
    <row r="17" spans="1:8" x14ac:dyDescent="0.25">
      <c r="A17" s="6" t="s">
        <v>12</v>
      </c>
      <c r="C17" s="22"/>
      <c r="D17" s="25">
        <v>0</v>
      </c>
      <c r="E17">
        <v>95</v>
      </c>
      <c r="F17" s="22">
        <v>100</v>
      </c>
      <c r="G17" s="8">
        <v>100</v>
      </c>
    </row>
    <row r="18" spans="1:8" x14ac:dyDescent="0.25">
      <c r="A18" s="6"/>
      <c r="C18" s="22"/>
      <c r="D18" s="25"/>
      <c r="F18" s="22"/>
      <c r="G18" s="8"/>
    </row>
    <row r="19" spans="1:8" x14ac:dyDescent="0.25">
      <c r="A19" s="6" t="s">
        <v>13</v>
      </c>
      <c r="C19" s="22"/>
      <c r="D19" s="25">
        <v>4500</v>
      </c>
      <c r="E19">
        <v>1247</v>
      </c>
      <c r="F19" s="22">
        <v>2250</v>
      </c>
      <c r="G19" s="8">
        <v>2400</v>
      </c>
    </row>
    <row r="20" spans="1:8" x14ac:dyDescent="0.25">
      <c r="A20" s="6" t="s">
        <v>14</v>
      </c>
      <c r="C20" s="22"/>
      <c r="D20" s="25">
        <v>0</v>
      </c>
      <c r="E20">
        <v>0</v>
      </c>
      <c r="F20" s="22">
        <v>0</v>
      </c>
      <c r="G20" s="8">
        <v>0</v>
      </c>
    </row>
    <row r="21" spans="1:8" x14ac:dyDescent="0.25">
      <c r="A21" s="6" t="s">
        <v>15</v>
      </c>
      <c r="C21" s="22"/>
      <c r="D21" s="25">
        <v>160</v>
      </c>
      <c r="E21">
        <v>118</v>
      </c>
      <c r="F21" s="22">
        <v>118</v>
      </c>
      <c r="G21" s="8">
        <v>120</v>
      </c>
    </row>
    <row r="22" spans="1:8" x14ac:dyDescent="0.25">
      <c r="A22" s="6" t="s">
        <v>16</v>
      </c>
      <c r="C22" s="22"/>
      <c r="D22" s="25">
        <v>500</v>
      </c>
      <c r="E22">
        <v>450</v>
      </c>
      <c r="F22" s="22">
        <v>450</v>
      </c>
      <c r="G22" s="8">
        <v>500</v>
      </c>
    </row>
    <row r="23" spans="1:8" x14ac:dyDescent="0.25">
      <c r="A23" s="6" t="s">
        <v>17</v>
      </c>
      <c r="C23" s="22"/>
      <c r="D23" s="25">
        <v>1340</v>
      </c>
      <c r="E23">
        <v>580</v>
      </c>
      <c r="F23" s="28">
        <v>8080</v>
      </c>
      <c r="G23" s="18">
        <v>8000</v>
      </c>
      <c r="H23" t="s">
        <v>76</v>
      </c>
    </row>
    <row r="24" spans="1:8" x14ac:dyDescent="0.25">
      <c r="A24" s="6" t="s">
        <v>18</v>
      </c>
      <c r="C24" s="22"/>
      <c r="D24" s="26">
        <v>10000</v>
      </c>
      <c r="E24" s="2">
        <v>6950</v>
      </c>
      <c r="F24" s="27">
        <v>9500</v>
      </c>
      <c r="G24" s="17">
        <v>10000</v>
      </c>
    </row>
    <row r="25" spans="1:8" x14ac:dyDescent="0.25">
      <c r="A25" s="6"/>
      <c r="C25" s="22"/>
      <c r="D25" s="25">
        <f>SUM(D19:D24)</f>
        <v>16500</v>
      </c>
      <c r="E25">
        <f t="shared" ref="E25:G25" si="0">SUM(E19:E24)</f>
        <v>9345</v>
      </c>
      <c r="F25" s="22">
        <f t="shared" si="0"/>
        <v>20398</v>
      </c>
      <c r="G25" s="8">
        <f t="shared" si="0"/>
        <v>21020</v>
      </c>
    </row>
    <row r="26" spans="1:8" x14ac:dyDescent="0.25">
      <c r="A26" s="6"/>
      <c r="C26" s="22"/>
      <c r="D26" s="25"/>
      <c r="F26" s="22"/>
      <c r="G26" s="8"/>
    </row>
    <row r="27" spans="1:8" x14ac:dyDescent="0.25">
      <c r="A27" s="6" t="s">
        <v>19</v>
      </c>
      <c r="C27" s="22"/>
      <c r="D27" s="25">
        <v>1200</v>
      </c>
      <c r="E27">
        <v>1557</v>
      </c>
      <c r="F27" s="22">
        <v>2000</v>
      </c>
      <c r="G27" s="8">
        <v>2500</v>
      </c>
    </row>
    <row r="28" spans="1:8" x14ac:dyDescent="0.25">
      <c r="A28" s="6"/>
      <c r="C28" s="22"/>
      <c r="D28" s="25"/>
      <c r="F28" s="22"/>
      <c r="G28" s="8"/>
    </row>
    <row r="29" spans="1:8" x14ac:dyDescent="0.25">
      <c r="A29" s="6" t="s">
        <v>20</v>
      </c>
      <c r="C29" s="22"/>
      <c r="D29" s="25">
        <v>0</v>
      </c>
      <c r="E29">
        <v>0</v>
      </c>
      <c r="F29" s="22">
        <v>2000</v>
      </c>
      <c r="G29" s="8">
        <v>1500</v>
      </c>
    </row>
    <row r="30" spans="1:8" x14ac:dyDescent="0.25">
      <c r="A30" s="6"/>
      <c r="C30" s="22"/>
      <c r="D30" s="25"/>
      <c r="F30" s="22"/>
      <c r="G30" s="8"/>
    </row>
    <row r="31" spans="1:8" x14ac:dyDescent="0.25">
      <c r="A31" s="6" t="s">
        <v>21</v>
      </c>
      <c r="C31" s="22"/>
      <c r="D31" s="25">
        <v>350</v>
      </c>
      <c r="E31">
        <v>875</v>
      </c>
      <c r="F31" s="22">
        <v>1875</v>
      </c>
      <c r="G31" s="8">
        <v>700</v>
      </c>
    </row>
    <row r="32" spans="1:8" x14ac:dyDescent="0.25">
      <c r="A32" s="6" t="s">
        <v>22</v>
      </c>
      <c r="C32" s="22"/>
      <c r="D32" s="25">
        <v>850</v>
      </c>
      <c r="E32">
        <v>844</v>
      </c>
      <c r="F32" s="22">
        <v>844</v>
      </c>
      <c r="G32" s="8">
        <v>900</v>
      </c>
    </row>
    <row r="33" spans="1:7" x14ac:dyDescent="0.25">
      <c r="A33" s="6" t="s">
        <v>23</v>
      </c>
      <c r="C33" s="22"/>
      <c r="D33" s="25">
        <v>0</v>
      </c>
      <c r="E33">
        <v>338</v>
      </c>
      <c r="F33" s="22">
        <v>450</v>
      </c>
      <c r="G33" s="8">
        <v>1200</v>
      </c>
    </row>
    <row r="34" spans="1:7" x14ac:dyDescent="0.25">
      <c r="A34" s="6" t="s">
        <v>24</v>
      </c>
      <c r="C34" s="22"/>
      <c r="D34" s="25">
        <v>0</v>
      </c>
      <c r="E34">
        <v>766</v>
      </c>
      <c r="F34" s="22">
        <v>766</v>
      </c>
      <c r="G34" s="8">
        <v>500</v>
      </c>
    </row>
    <row r="35" spans="1:7" x14ac:dyDescent="0.25">
      <c r="A35" s="6" t="s">
        <v>25</v>
      </c>
      <c r="C35" s="22"/>
      <c r="D35" s="25">
        <v>300</v>
      </c>
      <c r="E35">
        <v>338</v>
      </c>
      <c r="F35" s="22">
        <v>538</v>
      </c>
      <c r="G35" s="8">
        <v>550</v>
      </c>
    </row>
    <row r="36" spans="1:7" x14ac:dyDescent="0.25">
      <c r="A36" s="6" t="s">
        <v>26</v>
      </c>
      <c r="C36" s="22"/>
      <c r="D36" s="25">
        <v>150</v>
      </c>
      <c r="E36">
        <v>80</v>
      </c>
      <c r="F36" s="22">
        <v>80</v>
      </c>
      <c r="G36" s="8">
        <v>80</v>
      </c>
    </row>
    <row r="37" spans="1:7" x14ac:dyDescent="0.25">
      <c r="A37" s="6" t="s">
        <v>27</v>
      </c>
      <c r="C37" s="22"/>
      <c r="D37" s="25">
        <v>0</v>
      </c>
      <c r="E37">
        <v>0</v>
      </c>
      <c r="F37" s="22">
        <v>0</v>
      </c>
      <c r="G37" s="8">
        <v>0</v>
      </c>
    </row>
    <row r="38" spans="1:7" x14ac:dyDescent="0.25">
      <c r="A38" s="6" t="s">
        <v>28</v>
      </c>
      <c r="C38" s="22"/>
      <c r="D38" s="25">
        <v>0</v>
      </c>
      <c r="E38">
        <v>1216</v>
      </c>
      <c r="F38" s="22">
        <v>1216</v>
      </c>
      <c r="G38" s="8">
        <v>1250</v>
      </c>
    </row>
    <row r="39" spans="1:7" x14ac:dyDescent="0.25">
      <c r="A39" s="6" t="s">
        <v>29</v>
      </c>
      <c r="C39" s="22"/>
      <c r="D39" s="25">
        <v>145</v>
      </c>
      <c r="E39">
        <v>77</v>
      </c>
      <c r="F39" s="22">
        <v>130</v>
      </c>
      <c r="G39" s="8">
        <v>150</v>
      </c>
    </row>
    <row r="40" spans="1:7" x14ac:dyDescent="0.25">
      <c r="A40" s="6" t="s">
        <v>30</v>
      </c>
      <c r="C40" s="22"/>
      <c r="D40" s="25">
        <v>500</v>
      </c>
      <c r="E40">
        <v>0</v>
      </c>
      <c r="F40" s="22">
        <v>120</v>
      </c>
      <c r="G40" s="8">
        <v>150</v>
      </c>
    </row>
    <row r="41" spans="1:7" x14ac:dyDescent="0.25">
      <c r="A41" s="6" t="s">
        <v>31</v>
      </c>
      <c r="C41" s="22"/>
      <c r="D41" s="26">
        <v>205</v>
      </c>
      <c r="E41" s="2">
        <v>268</v>
      </c>
      <c r="F41" s="27">
        <v>2100</v>
      </c>
      <c r="G41" s="17">
        <v>2250</v>
      </c>
    </row>
    <row r="42" spans="1:7" x14ac:dyDescent="0.25">
      <c r="A42" s="6"/>
      <c r="C42" s="22"/>
      <c r="D42" s="25">
        <f>SUM(D31:D41)</f>
        <v>2500</v>
      </c>
      <c r="E42">
        <f t="shared" ref="E42:G42" si="1">SUM(E31:E41)</f>
        <v>4802</v>
      </c>
      <c r="F42" s="22">
        <f t="shared" si="1"/>
        <v>8119</v>
      </c>
      <c r="G42" s="8">
        <f t="shared" si="1"/>
        <v>7730</v>
      </c>
    </row>
    <row r="43" spans="1:7" x14ac:dyDescent="0.25">
      <c r="A43" s="6"/>
      <c r="C43" s="22"/>
      <c r="D43" s="25"/>
      <c r="F43" s="22"/>
      <c r="G43" s="8"/>
    </row>
    <row r="44" spans="1:7" x14ac:dyDescent="0.25">
      <c r="A44" s="6" t="s">
        <v>32</v>
      </c>
      <c r="C44" s="22"/>
      <c r="D44" s="25">
        <v>10000</v>
      </c>
      <c r="E44">
        <v>2857</v>
      </c>
      <c r="F44" s="22">
        <v>10900</v>
      </c>
      <c r="G44" s="8">
        <v>10000</v>
      </c>
    </row>
    <row r="45" spans="1:7" x14ac:dyDescent="0.25">
      <c r="A45" s="6" t="s">
        <v>33</v>
      </c>
      <c r="C45" s="22"/>
      <c r="D45" s="25">
        <v>0</v>
      </c>
      <c r="E45">
        <v>-3950</v>
      </c>
      <c r="F45" s="22">
        <v>-3950</v>
      </c>
      <c r="G45" s="8">
        <v>0</v>
      </c>
    </row>
    <row r="46" spans="1:7" x14ac:dyDescent="0.25">
      <c r="A46" s="6" t="s">
        <v>34</v>
      </c>
      <c r="C46" s="22"/>
      <c r="D46" s="25">
        <v>0</v>
      </c>
      <c r="E46">
        <v>2968</v>
      </c>
      <c r="F46" s="22">
        <v>3000</v>
      </c>
      <c r="G46" s="8">
        <v>0</v>
      </c>
    </row>
    <row r="47" spans="1:7" x14ac:dyDescent="0.25">
      <c r="A47" s="6" t="s">
        <v>35</v>
      </c>
      <c r="C47" s="22"/>
      <c r="D47" s="25">
        <v>10000</v>
      </c>
      <c r="E47">
        <v>660</v>
      </c>
      <c r="F47" s="22">
        <v>660</v>
      </c>
      <c r="G47" s="8">
        <v>0</v>
      </c>
    </row>
    <row r="48" spans="1:7" x14ac:dyDescent="0.25">
      <c r="A48" s="6" t="s">
        <v>36</v>
      </c>
      <c r="C48" s="22"/>
      <c r="D48" s="26">
        <v>0</v>
      </c>
      <c r="E48" s="2">
        <v>0</v>
      </c>
      <c r="F48" s="27">
        <v>0</v>
      </c>
      <c r="G48" s="17">
        <v>0</v>
      </c>
    </row>
    <row r="49" spans="1:7" x14ac:dyDescent="0.25">
      <c r="A49" s="6"/>
      <c r="C49" s="22"/>
      <c r="D49" s="25">
        <f>SUM(D44:D48)</f>
        <v>20000</v>
      </c>
      <c r="E49">
        <f t="shared" ref="E49:G49" si="2">SUM(E44:E48)</f>
        <v>2535</v>
      </c>
      <c r="F49" s="22">
        <f t="shared" si="2"/>
        <v>10610</v>
      </c>
      <c r="G49" s="8">
        <f t="shared" si="2"/>
        <v>10000</v>
      </c>
    </row>
    <row r="50" spans="1:7" x14ac:dyDescent="0.25">
      <c r="A50" s="6"/>
      <c r="C50" s="22"/>
      <c r="D50" s="25"/>
      <c r="F50" s="22"/>
      <c r="G50" s="8"/>
    </row>
    <row r="51" spans="1:7" x14ac:dyDescent="0.25">
      <c r="A51" s="6" t="s">
        <v>37</v>
      </c>
      <c r="C51" s="22"/>
      <c r="D51" s="25">
        <v>0</v>
      </c>
      <c r="E51">
        <v>700</v>
      </c>
      <c r="F51" s="22">
        <v>700</v>
      </c>
      <c r="G51" s="8">
        <v>0</v>
      </c>
    </row>
    <row r="52" spans="1:7" x14ac:dyDescent="0.25">
      <c r="A52" s="6"/>
      <c r="C52" s="22"/>
      <c r="D52" s="25"/>
      <c r="E52" s="19"/>
      <c r="F52" s="22"/>
      <c r="G52" s="8"/>
    </row>
    <row r="53" spans="1:7" x14ac:dyDescent="0.25">
      <c r="A53" s="6" t="s">
        <v>38</v>
      </c>
      <c r="C53" s="22"/>
      <c r="D53" s="25">
        <v>0</v>
      </c>
      <c r="E53">
        <v>523</v>
      </c>
      <c r="F53" s="22">
        <v>523</v>
      </c>
      <c r="G53" s="8">
        <v>0</v>
      </c>
    </row>
    <row r="54" spans="1:7" x14ac:dyDescent="0.25">
      <c r="A54" s="6"/>
      <c r="C54" s="22"/>
      <c r="D54" s="26"/>
      <c r="E54" s="2"/>
      <c r="F54" s="27"/>
      <c r="G54" s="17"/>
    </row>
    <row r="55" spans="1:7" x14ac:dyDescent="0.25">
      <c r="A55" s="9" t="s">
        <v>39</v>
      </c>
      <c r="C55" s="22"/>
      <c r="D55" s="30">
        <f>D10+D11+D13+D17+D25+D27+D29+D42+D49+D51+D52+D53</f>
        <v>49200</v>
      </c>
      <c r="E55" s="10">
        <f>E10+E11+E13+E17+E25+E27+E29+E42+E49+E51+E52+E53</f>
        <v>25739</v>
      </c>
      <c r="F55" s="21">
        <f>F10+F11+F13+F17+F25+F27+F29+F42+F49+F51+F52+F53</f>
        <v>54940</v>
      </c>
      <c r="G55" s="31">
        <f>G10+G11+G13+G15+G17+G25+G27+G29+G42+G49+G51+G52+G53</f>
        <v>53733</v>
      </c>
    </row>
    <row r="56" spans="1:7" x14ac:dyDescent="0.25">
      <c r="A56" s="6"/>
      <c r="C56" s="22"/>
      <c r="D56" s="25"/>
      <c r="F56" s="22"/>
      <c r="G56" s="8"/>
    </row>
    <row r="57" spans="1:7" x14ac:dyDescent="0.25">
      <c r="A57" s="6" t="s">
        <v>40</v>
      </c>
      <c r="C57" s="22"/>
      <c r="D57" s="25">
        <v>-36384</v>
      </c>
      <c r="E57">
        <v>-36384</v>
      </c>
      <c r="F57" s="22">
        <v>-36384</v>
      </c>
      <c r="G57" s="8">
        <v>-38203</v>
      </c>
    </row>
    <row r="58" spans="1:7" x14ac:dyDescent="0.25">
      <c r="A58" s="6" t="s">
        <v>41</v>
      </c>
      <c r="C58" s="22"/>
      <c r="D58" s="25">
        <v>-1500</v>
      </c>
      <c r="E58">
        <v>-1470</v>
      </c>
      <c r="F58" s="22">
        <v>-1470</v>
      </c>
      <c r="G58" s="8">
        <v>-1470</v>
      </c>
    </row>
    <row r="59" spans="1:7" x14ac:dyDescent="0.25">
      <c r="A59" s="6" t="s">
        <v>42</v>
      </c>
      <c r="C59" s="22"/>
      <c r="D59" s="25">
        <v>-6500</v>
      </c>
      <c r="E59">
        <v>-8674</v>
      </c>
      <c r="F59" s="22">
        <v>-8674</v>
      </c>
      <c r="G59" s="8">
        <v>-6000</v>
      </c>
    </row>
    <row r="60" spans="1:7" x14ac:dyDescent="0.25">
      <c r="A60" s="6" t="s">
        <v>43</v>
      </c>
      <c r="C60" s="22"/>
      <c r="D60" s="25">
        <v>-500</v>
      </c>
      <c r="E60">
        <v>-341</v>
      </c>
      <c r="F60" s="22">
        <v>-450</v>
      </c>
      <c r="G60" s="8">
        <v>-450</v>
      </c>
    </row>
    <row r="61" spans="1:7" x14ac:dyDescent="0.25">
      <c r="A61" s="6" t="s">
        <v>44</v>
      </c>
      <c r="C61" s="22"/>
      <c r="D61" s="26">
        <v>0</v>
      </c>
      <c r="E61" s="2">
        <v>-2</v>
      </c>
      <c r="F61" s="27">
        <v>-2</v>
      </c>
      <c r="G61" s="17">
        <v>0</v>
      </c>
    </row>
    <row r="62" spans="1:7" x14ac:dyDescent="0.25">
      <c r="A62" s="9" t="s">
        <v>45</v>
      </c>
      <c r="C62" s="22"/>
      <c r="D62" s="30">
        <f>SUM(D57:D61)</f>
        <v>-44884</v>
      </c>
      <c r="E62" s="10">
        <f t="shared" ref="E62:G62" si="3">SUM(E57:E61)</f>
        <v>-46871</v>
      </c>
      <c r="F62" s="21">
        <f t="shared" si="3"/>
        <v>-46980</v>
      </c>
      <c r="G62" s="31">
        <f t="shared" si="3"/>
        <v>-46123</v>
      </c>
    </row>
    <row r="63" spans="1:7" x14ac:dyDescent="0.25">
      <c r="A63" s="6"/>
      <c r="C63" s="22"/>
      <c r="D63" s="25"/>
      <c r="F63" s="22"/>
      <c r="G63" s="8"/>
    </row>
    <row r="64" spans="1:7" x14ac:dyDescent="0.25">
      <c r="A64" s="9" t="s">
        <v>46</v>
      </c>
      <c r="C64" s="22"/>
      <c r="D64" s="32">
        <f>D55+D62</f>
        <v>4316</v>
      </c>
      <c r="E64" s="33">
        <f t="shared" ref="E64:G64" si="4">E55+E62</f>
        <v>-21132</v>
      </c>
      <c r="F64" s="34">
        <f t="shared" si="4"/>
        <v>7960</v>
      </c>
      <c r="G64" s="35">
        <f t="shared" si="4"/>
        <v>7610</v>
      </c>
    </row>
    <row r="65" spans="1:7" ht="15.75" thickBot="1" x14ac:dyDescent="0.3">
      <c r="A65" s="15"/>
      <c r="B65" s="13"/>
      <c r="C65" s="23"/>
      <c r="D65" s="29"/>
      <c r="E65" s="13"/>
      <c r="F65" s="23"/>
      <c r="G65" s="14"/>
    </row>
    <row r="66" spans="1:7" ht="15.75" thickBot="1" x14ac:dyDescent="0.3"/>
    <row r="67" spans="1:7" x14ac:dyDescent="0.25">
      <c r="A67" s="3" t="s">
        <v>60</v>
      </c>
      <c r="B67" s="4"/>
      <c r="C67" s="4"/>
      <c r="D67" s="4"/>
      <c r="E67" s="4"/>
      <c r="F67" s="5"/>
    </row>
    <row r="68" spans="1:7" x14ac:dyDescent="0.25">
      <c r="A68" s="6"/>
      <c r="B68" t="s">
        <v>61</v>
      </c>
      <c r="F68" s="8">
        <v>4316</v>
      </c>
    </row>
    <row r="69" spans="1:7" x14ac:dyDescent="0.25">
      <c r="A69" s="6"/>
      <c r="B69" t="s">
        <v>62</v>
      </c>
      <c r="F69" s="17">
        <v>7960</v>
      </c>
    </row>
    <row r="70" spans="1:7" x14ac:dyDescent="0.25">
      <c r="A70" s="6"/>
      <c r="B70" t="s">
        <v>63</v>
      </c>
      <c r="F70" s="8">
        <f>F69-F68</f>
        <v>3644</v>
      </c>
    </row>
    <row r="71" spans="1:7" x14ac:dyDescent="0.25">
      <c r="A71" s="6"/>
      <c r="F71" s="8"/>
    </row>
    <row r="72" spans="1:7" x14ac:dyDescent="0.25">
      <c r="A72" s="6"/>
      <c r="B72" t="s">
        <v>64</v>
      </c>
      <c r="F72" s="8">
        <v>250</v>
      </c>
    </row>
    <row r="73" spans="1:7" x14ac:dyDescent="0.25">
      <c r="A73" s="6"/>
      <c r="B73" t="s">
        <v>13</v>
      </c>
      <c r="F73" s="8">
        <v>-2250</v>
      </c>
    </row>
    <row r="74" spans="1:7" x14ac:dyDescent="0.25">
      <c r="A74" s="6"/>
      <c r="B74" t="s">
        <v>65</v>
      </c>
      <c r="F74" s="8">
        <v>6740</v>
      </c>
    </row>
    <row r="75" spans="1:7" x14ac:dyDescent="0.25">
      <c r="A75" s="6"/>
      <c r="B75" t="s">
        <v>66</v>
      </c>
      <c r="F75" s="8">
        <v>-500</v>
      </c>
    </row>
    <row r="76" spans="1:7" x14ac:dyDescent="0.25">
      <c r="A76" s="6"/>
      <c r="B76" t="s">
        <v>67</v>
      </c>
      <c r="F76" s="8">
        <v>800</v>
      </c>
    </row>
    <row r="77" spans="1:7" x14ac:dyDescent="0.25">
      <c r="A77" s="6"/>
      <c r="B77" t="s">
        <v>68</v>
      </c>
      <c r="F77" s="8">
        <v>2000</v>
      </c>
    </row>
    <row r="78" spans="1:7" x14ac:dyDescent="0.25">
      <c r="A78" s="6"/>
      <c r="B78" t="s">
        <v>21</v>
      </c>
      <c r="F78" s="8">
        <v>1525</v>
      </c>
    </row>
    <row r="79" spans="1:7" x14ac:dyDescent="0.25">
      <c r="A79" s="6"/>
      <c r="B79" t="s">
        <v>69</v>
      </c>
      <c r="F79" s="8">
        <v>2432</v>
      </c>
    </row>
    <row r="80" spans="1:7" x14ac:dyDescent="0.25">
      <c r="A80" s="6"/>
      <c r="B80" t="s">
        <v>70</v>
      </c>
      <c r="F80" s="8">
        <v>1895</v>
      </c>
    </row>
    <row r="81" spans="1:6" x14ac:dyDescent="0.25">
      <c r="A81" s="6"/>
      <c r="B81" t="s">
        <v>32</v>
      </c>
      <c r="F81" s="8">
        <v>900</v>
      </c>
    </row>
    <row r="82" spans="1:6" x14ac:dyDescent="0.25">
      <c r="A82" s="6"/>
      <c r="B82" t="s">
        <v>35</v>
      </c>
      <c r="F82" s="8">
        <v>-9340</v>
      </c>
    </row>
    <row r="83" spans="1:6" x14ac:dyDescent="0.25">
      <c r="A83" s="6"/>
      <c r="B83" t="s">
        <v>42</v>
      </c>
      <c r="F83" s="8">
        <v>-2174</v>
      </c>
    </row>
    <row r="84" spans="1:6" x14ac:dyDescent="0.25">
      <c r="A84" s="6"/>
      <c r="B84" t="s">
        <v>71</v>
      </c>
      <c r="F84" s="17">
        <v>1366</v>
      </c>
    </row>
    <row r="85" spans="1:6" ht="15.75" thickBot="1" x14ac:dyDescent="0.3">
      <c r="A85" s="15"/>
      <c r="B85" s="13" t="s">
        <v>72</v>
      </c>
      <c r="C85" s="13"/>
      <c r="D85" s="13"/>
      <c r="E85" s="13"/>
      <c r="F85" s="14">
        <f>SUM(F72:F84)</f>
        <v>3644</v>
      </c>
    </row>
  </sheetData>
  <mergeCells count="1">
    <mergeCell ref="D3:F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1F7E4-A618-4B2A-921E-D8E210BFE129}">
  <dimension ref="A1:K31"/>
  <sheetViews>
    <sheetView workbookViewId="0">
      <selection activeCell="L23" sqref="L23"/>
    </sheetView>
  </sheetViews>
  <sheetFormatPr defaultRowHeight="15" x14ac:dyDescent="0.25"/>
  <cols>
    <col min="7" max="7" width="9.85546875" customWidth="1"/>
    <col min="8" max="8" width="11.28515625" customWidth="1"/>
  </cols>
  <sheetData>
    <row r="1" spans="1:11" ht="18.75" x14ac:dyDescent="0.3">
      <c r="A1" s="1" t="s">
        <v>47</v>
      </c>
    </row>
    <row r="2" spans="1:11" ht="15.75" thickBot="1" x14ac:dyDescent="0.3"/>
    <row r="3" spans="1:11" x14ac:dyDescent="0.25">
      <c r="A3" s="3" t="s">
        <v>74</v>
      </c>
      <c r="B3" s="4"/>
      <c r="C3" s="4"/>
      <c r="D3" s="4"/>
      <c r="E3" s="4"/>
      <c r="F3" s="4"/>
      <c r="G3" s="4"/>
      <c r="H3" s="4"/>
      <c r="I3" s="4"/>
      <c r="J3" s="4"/>
      <c r="K3" s="5"/>
    </row>
    <row r="4" spans="1:11" x14ac:dyDescent="0.25">
      <c r="A4" s="6"/>
      <c r="D4" s="7" t="s">
        <v>48</v>
      </c>
      <c r="E4" s="7" t="s">
        <v>49</v>
      </c>
      <c r="F4" s="7" t="s">
        <v>50</v>
      </c>
      <c r="G4" s="7" t="s">
        <v>51</v>
      </c>
      <c r="H4" s="7" t="s">
        <v>36</v>
      </c>
      <c r="I4" s="7" t="s">
        <v>52</v>
      </c>
      <c r="J4" s="7" t="s">
        <v>53</v>
      </c>
      <c r="K4" s="8"/>
    </row>
    <row r="5" spans="1:11" x14ac:dyDescent="0.25">
      <c r="A5" s="6"/>
      <c r="K5" s="8"/>
    </row>
    <row r="6" spans="1:11" x14ac:dyDescent="0.25">
      <c r="A6" s="9" t="s">
        <v>54</v>
      </c>
      <c r="D6">
        <v>150</v>
      </c>
      <c r="E6">
        <v>15334</v>
      </c>
      <c r="F6">
        <v>7000</v>
      </c>
      <c r="G6">
        <v>683</v>
      </c>
      <c r="H6">
        <v>0</v>
      </c>
      <c r="I6">
        <v>32179</v>
      </c>
      <c r="J6">
        <f>SUM(D6:I6)</f>
        <v>55346</v>
      </c>
      <c r="K6" s="8"/>
    </row>
    <row r="7" spans="1:11" x14ac:dyDescent="0.25">
      <c r="A7" s="6"/>
      <c r="K7" s="8"/>
    </row>
    <row r="8" spans="1:11" x14ac:dyDescent="0.25">
      <c r="A8" s="6" t="s">
        <v>55</v>
      </c>
      <c r="D8">
        <v>150</v>
      </c>
      <c r="E8">
        <v>8080</v>
      </c>
      <c r="F8">
        <v>0</v>
      </c>
      <c r="G8">
        <v>0</v>
      </c>
      <c r="H8">
        <v>0</v>
      </c>
      <c r="I8">
        <v>-270</v>
      </c>
      <c r="J8">
        <f>SUM(D8:I8)</f>
        <v>7960</v>
      </c>
      <c r="K8" s="8"/>
    </row>
    <row r="9" spans="1:11" x14ac:dyDescent="0.25">
      <c r="A9" s="6"/>
      <c r="D9" s="2"/>
      <c r="E9" s="2"/>
      <c r="F9" s="2"/>
      <c r="G9" s="2"/>
      <c r="H9" s="2"/>
      <c r="I9" s="2"/>
      <c r="J9" s="2"/>
      <c r="K9" s="8"/>
    </row>
    <row r="10" spans="1:11" x14ac:dyDescent="0.25">
      <c r="A10" s="9" t="s">
        <v>56</v>
      </c>
      <c r="B10" s="10"/>
      <c r="C10" s="10"/>
      <c r="D10">
        <f>D6-D8</f>
        <v>0</v>
      </c>
      <c r="E10">
        <f t="shared" ref="E10:J10" si="0">E6-E8</f>
        <v>7254</v>
      </c>
      <c r="F10">
        <f t="shared" si="0"/>
        <v>7000</v>
      </c>
      <c r="G10">
        <f t="shared" si="0"/>
        <v>683</v>
      </c>
      <c r="H10">
        <f t="shared" si="0"/>
        <v>0</v>
      </c>
      <c r="I10">
        <f t="shared" si="0"/>
        <v>32449</v>
      </c>
      <c r="J10">
        <f t="shared" si="0"/>
        <v>47386</v>
      </c>
      <c r="K10" s="8"/>
    </row>
    <row r="11" spans="1:11" x14ac:dyDescent="0.25">
      <c r="A11" s="6"/>
      <c r="K11" s="8"/>
    </row>
    <row r="12" spans="1:11" x14ac:dyDescent="0.25">
      <c r="A12" s="6" t="s">
        <v>57</v>
      </c>
      <c r="D12">
        <v>0</v>
      </c>
      <c r="E12">
        <v>7254</v>
      </c>
      <c r="F12">
        <v>0</v>
      </c>
      <c r="G12">
        <v>0</v>
      </c>
      <c r="H12">
        <v>0</v>
      </c>
      <c r="I12">
        <v>46479</v>
      </c>
      <c r="J12">
        <f>SUM(D12:I12)</f>
        <v>53733</v>
      </c>
      <c r="K12" s="8"/>
    </row>
    <row r="13" spans="1:11" x14ac:dyDescent="0.25">
      <c r="A13" s="6"/>
      <c r="K13" s="8"/>
    </row>
    <row r="14" spans="1:11" x14ac:dyDescent="0.25">
      <c r="A14" s="6" t="s">
        <v>58</v>
      </c>
      <c r="D14">
        <v>0</v>
      </c>
      <c r="E14">
        <v>0</v>
      </c>
      <c r="F14">
        <v>0</v>
      </c>
      <c r="G14">
        <v>0</v>
      </c>
      <c r="H14">
        <v>0</v>
      </c>
      <c r="I14">
        <v>-7920</v>
      </c>
      <c r="J14">
        <v>-7920</v>
      </c>
      <c r="K14" s="8"/>
    </row>
    <row r="15" spans="1:11" x14ac:dyDescent="0.25">
      <c r="A15" s="6"/>
      <c r="K15" s="8"/>
    </row>
    <row r="16" spans="1:11" x14ac:dyDescent="0.25">
      <c r="A16" s="6" t="s">
        <v>40</v>
      </c>
      <c r="D16">
        <v>0</v>
      </c>
      <c r="E16">
        <v>0</v>
      </c>
      <c r="F16">
        <v>0</v>
      </c>
      <c r="G16">
        <v>0</v>
      </c>
      <c r="H16">
        <v>0</v>
      </c>
      <c r="I16">
        <v>-38203</v>
      </c>
      <c r="J16">
        <v>-38203</v>
      </c>
      <c r="K16" s="8"/>
    </row>
    <row r="17" spans="1:11" x14ac:dyDescent="0.25">
      <c r="A17" s="6"/>
      <c r="D17" s="2"/>
      <c r="E17" s="2"/>
      <c r="F17" s="2"/>
      <c r="G17" s="2"/>
      <c r="H17" s="2"/>
      <c r="I17" s="2"/>
      <c r="J17" s="2"/>
      <c r="K17" s="8"/>
    </row>
    <row r="18" spans="1:11" ht="15.75" thickBot="1" x14ac:dyDescent="0.3">
      <c r="A18" s="11" t="s">
        <v>59</v>
      </c>
      <c r="B18" s="12"/>
      <c r="C18" s="12"/>
      <c r="D18" s="13">
        <f t="shared" ref="D18:H18" si="1">D10-D12-D14-D16</f>
        <v>0</v>
      </c>
      <c r="E18" s="13">
        <f t="shared" si="1"/>
        <v>0</v>
      </c>
      <c r="F18" s="13">
        <f t="shared" si="1"/>
        <v>7000</v>
      </c>
      <c r="G18" s="13">
        <f t="shared" si="1"/>
        <v>683</v>
      </c>
      <c r="H18" s="13">
        <f t="shared" si="1"/>
        <v>0</v>
      </c>
      <c r="I18" s="13">
        <f>I10-I12-I14-I16</f>
        <v>32093</v>
      </c>
      <c r="J18" s="13">
        <f>J10-J12-J14-J16</f>
        <v>39776</v>
      </c>
      <c r="K18" s="14"/>
    </row>
    <row r="21" spans="1:11" x14ac:dyDescent="0.25">
      <c r="A21" s="10"/>
    </row>
    <row r="23" spans="1:11" x14ac:dyDescent="0.25">
      <c r="A23" s="10"/>
    </row>
    <row r="31" spans="1:11" x14ac:dyDescent="0.25">
      <c r="A31" s="10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Projected Exp &amp; Inc</vt:lpstr>
      <vt:lpstr>Reserve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Roache</dc:creator>
  <cp:lastModifiedBy>Tysoe Parish Clerk</cp:lastModifiedBy>
  <cp:lastPrinted>2024-12-15T08:27:23Z</cp:lastPrinted>
  <dcterms:created xsi:type="dcterms:W3CDTF">2024-11-15T14:26:37Z</dcterms:created>
  <dcterms:modified xsi:type="dcterms:W3CDTF">2025-01-14T21:06:11Z</dcterms:modified>
</cp:coreProperties>
</file>