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\OneDrive\Council Reference Folder\Council Minutes &amp; Papers\2023-2024\08.01.2024 Ordinary Meeting\Finance\"/>
    </mc:Choice>
  </mc:AlternateContent>
  <xr:revisionPtr revIDLastSave="0" documentId="8_{034ACB13-84FD-4B94-858F-631F40747D62}" xr6:coauthVersionLast="47" xr6:coauthVersionMax="47" xr10:uidLastSave="{00000000-0000-0000-0000-000000000000}"/>
  <bookViews>
    <workbookView xWindow="-120" yWindow="-120" windowWidth="20730" windowHeight="11160" xr2:uid="{387D4E52-E1AF-4176-9FAB-1593B99968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F64" i="1"/>
  <c r="G64" i="1"/>
  <c r="M63" i="1"/>
  <c r="F59" i="1"/>
  <c r="G59" i="1"/>
  <c r="H59" i="1"/>
  <c r="I59" i="1"/>
  <c r="J59" i="1"/>
  <c r="K59" i="1"/>
  <c r="K61" i="1" s="1"/>
  <c r="L59" i="1"/>
  <c r="M59" i="1"/>
  <c r="E59" i="1"/>
  <c r="M49" i="1"/>
  <c r="M50" i="1"/>
  <c r="M48" i="1"/>
  <c r="F51" i="1"/>
  <c r="G51" i="1"/>
  <c r="H51" i="1"/>
  <c r="I51" i="1"/>
  <c r="J51" i="1"/>
  <c r="L51" i="1"/>
  <c r="E51" i="1"/>
  <c r="M37" i="1"/>
  <c r="M38" i="1"/>
  <c r="M39" i="1"/>
  <c r="M40" i="1"/>
  <c r="M41" i="1"/>
  <c r="M42" i="1"/>
  <c r="M43" i="1"/>
  <c r="M44" i="1"/>
  <c r="M36" i="1"/>
  <c r="F45" i="1"/>
  <c r="G45" i="1"/>
  <c r="H45" i="1"/>
  <c r="I45" i="1"/>
  <c r="J45" i="1"/>
  <c r="L45" i="1"/>
  <c r="E45" i="1"/>
  <c r="M30" i="1"/>
  <c r="M29" i="1"/>
  <c r="F31" i="1"/>
  <c r="G31" i="1"/>
  <c r="H31" i="1"/>
  <c r="I31" i="1"/>
  <c r="J31" i="1"/>
  <c r="L31" i="1"/>
  <c r="E3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6" i="1"/>
  <c r="M10" i="1"/>
  <c r="F27" i="1"/>
  <c r="G27" i="1"/>
  <c r="H27" i="1"/>
  <c r="I27" i="1"/>
  <c r="J27" i="1"/>
  <c r="L27" i="1"/>
  <c r="E27" i="1"/>
  <c r="M51" i="1" l="1"/>
  <c r="J33" i="1"/>
  <c r="J61" i="1" s="1"/>
  <c r="F33" i="1"/>
  <c r="F61" i="1" s="1"/>
  <c r="H33" i="1"/>
  <c r="H61" i="1" s="1"/>
  <c r="G33" i="1"/>
  <c r="G61" i="1" s="1"/>
  <c r="M31" i="1"/>
  <c r="I33" i="1"/>
  <c r="I61" i="1" s="1"/>
  <c r="E7" i="1"/>
  <c r="M7" i="1" s="1"/>
  <c r="L33" i="1"/>
  <c r="L61" i="1" s="1"/>
  <c r="M45" i="1"/>
  <c r="M27" i="1"/>
  <c r="M33" i="1" l="1"/>
  <c r="E33" i="1"/>
  <c r="E61" i="1" s="1"/>
  <c r="M61" i="1" s="1"/>
</calcChain>
</file>

<file path=xl/sharedStrings.xml><?xml version="1.0" encoding="utf-8"?>
<sst xmlns="http://schemas.openxmlformats.org/spreadsheetml/2006/main" count="64" uniqueCount="57">
  <si>
    <t>Tysoe Parish Council</t>
  </si>
  <si>
    <t>CIL</t>
  </si>
  <si>
    <t>s.106</t>
  </si>
  <si>
    <t>Street Lights</t>
  </si>
  <si>
    <t>Parking</t>
  </si>
  <si>
    <t>Contingency</t>
  </si>
  <si>
    <t>General</t>
  </si>
  <si>
    <t>Total</t>
  </si>
  <si>
    <t>Reserves at 31.10.23</t>
  </si>
  <si>
    <t>Spend for 5 months to 31.3.24:</t>
  </si>
  <si>
    <t>Salary etc.</t>
  </si>
  <si>
    <t>Tax</t>
  </si>
  <si>
    <t>Mowing etc.</t>
  </si>
  <si>
    <t>Electricity</t>
  </si>
  <si>
    <t>Village hall</t>
  </si>
  <si>
    <t>Playground repairs</t>
  </si>
  <si>
    <t>Monuments</t>
  </si>
  <si>
    <t>Legal fees</t>
  </si>
  <si>
    <t>ROSPA</t>
  </si>
  <si>
    <t>Grit bins</t>
  </si>
  <si>
    <t>Training</t>
  </si>
  <si>
    <t>Methodits Church</t>
  </si>
  <si>
    <t>Pre-app</t>
  </si>
  <si>
    <t>Architect Fees</t>
  </si>
  <si>
    <t>Tree audit</t>
  </si>
  <si>
    <t>Defibrilators</t>
  </si>
  <si>
    <t>Rosemary Collier</t>
  </si>
  <si>
    <t>F'cst reserves at 31.3.24</t>
  </si>
  <si>
    <t>Income for 5 months to 31.3.24</t>
  </si>
  <si>
    <t>Breech Furlong</t>
  </si>
  <si>
    <t>Bank interest</t>
  </si>
  <si>
    <t>Mowing</t>
  </si>
  <si>
    <t>Office admin</t>
  </si>
  <si>
    <t>Grants &amp; donations</t>
  </si>
  <si>
    <t>Playground maintenance</t>
  </si>
  <si>
    <t>Defribrilator maintenance</t>
  </si>
  <si>
    <t>Normal spend</t>
  </si>
  <si>
    <t>Projected spend in 2024.25:</t>
  </si>
  <si>
    <t>Income 2024.25</t>
  </si>
  <si>
    <t>VAT</t>
  </si>
  <si>
    <t>Interest</t>
  </si>
  <si>
    <t>Normal income</t>
  </si>
  <si>
    <t>Projects:</t>
  </si>
  <si>
    <t>Website</t>
  </si>
  <si>
    <t>Projects</t>
  </si>
  <si>
    <t>Methodist Church</t>
  </si>
  <si>
    <t>Required reserves at 31.3.25</t>
  </si>
  <si>
    <t>Precept required</t>
  </si>
  <si>
    <t>Note: 2023.24 precept £35472</t>
  </si>
  <si>
    <t>Bank balance at 31.10.23</t>
  </si>
  <si>
    <t>F'cst Bank balance at 31.3.24</t>
  </si>
  <si>
    <t>Traffic calming</t>
  </si>
  <si>
    <t>Street lights</t>
  </si>
  <si>
    <t>Provisional Reserves at 31.3.25</t>
  </si>
  <si>
    <t>2024.25 Budget calculations V2</t>
  </si>
  <si>
    <t>could spread the cost over 2 years</t>
  </si>
  <si>
    <t>Could consider not doing this.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</si>
</sst>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0" fontId="0" fillId="3" borderId="1" xfId="0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3" borderId="0" xfId="0" applyFont="1" applyFill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E3C3-6C14-4024-BD74-882BA71E8021}">
  <sheetPr>
    <pageSetUpPr fitToPage="1"/>
  </sheetPr>
  <dimension ref="A1:N64"/>
  <sheetViews>
    <sheetView tabSelected="1" topLeftCell="A63" workbookViewId="0">
      <selection sqref="A1:P64"/>
    </sheetView>
  </sheetViews>
  <sheetFormatPr defaultRowHeight="15" x14ac:dyDescent="0.25"/>
  <cols>
    <col min="4" max="4" width="13.140625" customWidth="1"/>
    <col min="9" max="9" width="10" customWidth="1"/>
    <col min="10" max="11" width="11.140625" customWidth="1"/>
  </cols>
  <sheetData>
    <row r="1" spans="1:14" ht="18.75" x14ac:dyDescent="0.3">
      <c r="A1" s="1" t="s">
        <v>0</v>
      </c>
    </row>
    <row r="2" spans="1:14" ht="18.75" x14ac:dyDescent="0.3">
      <c r="A2" s="1" t="s">
        <v>54</v>
      </c>
    </row>
    <row r="5" spans="1:14" ht="30" x14ac:dyDescent="0.25">
      <c r="E5" s="6" t="s">
        <v>1</v>
      </c>
      <c r="F5" s="6" t="s">
        <v>2</v>
      </c>
      <c r="G5" s="7" t="s">
        <v>3</v>
      </c>
      <c r="H5" s="6" t="s">
        <v>4</v>
      </c>
      <c r="I5" s="7" t="s">
        <v>26</v>
      </c>
      <c r="J5" s="6" t="s">
        <v>5</v>
      </c>
      <c r="K5" s="6" t="s">
        <v>44</v>
      </c>
      <c r="L5" s="6" t="s">
        <v>6</v>
      </c>
      <c r="M5" s="8" t="s">
        <v>7</v>
      </c>
    </row>
    <row r="6" spans="1:14" x14ac:dyDescent="0.25">
      <c r="M6" s="4"/>
    </row>
    <row r="7" spans="1:14" x14ac:dyDescent="0.25">
      <c r="A7">
        <v>1</v>
      </c>
      <c r="B7" t="s">
        <v>8</v>
      </c>
      <c r="E7">
        <f>-E27+E31</f>
        <v>0</v>
      </c>
      <c r="F7">
        <v>15334</v>
      </c>
      <c r="G7">
        <v>2515</v>
      </c>
      <c r="H7">
        <v>7000</v>
      </c>
      <c r="I7">
        <v>683</v>
      </c>
      <c r="J7">
        <v>1264</v>
      </c>
      <c r="K7">
        <v>0</v>
      </c>
      <c r="L7">
        <v>61830</v>
      </c>
      <c r="M7" s="4">
        <f>SUM(E7:L7)</f>
        <v>88626</v>
      </c>
      <c r="N7" t="s">
        <v>49</v>
      </c>
    </row>
    <row r="8" spans="1:14" x14ac:dyDescent="0.25">
      <c r="M8" s="4"/>
    </row>
    <row r="9" spans="1:14" x14ac:dyDescent="0.25">
      <c r="A9">
        <v>2</v>
      </c>
      <c r="B9" t="s">
        <v>9</v>
      </c>
      <c r="M9" s="4"/>
    </row>
    <row r="10" spans="1:14" x14ac:dyDescent="0.25">
      <c r="C10" t="s">
        <v>10</v>
      </c>
      <c r="L10">
        <v>3250</v>
      </c>
      <c r="M10" s="4">
        <f t="shared" ref="M10:M26" si="0">SUM(E10:L10)</f>
        <v>3250</v>
      </c>
    </row>
    <row r="11" spans="1:14" x14ac:dyDescent="0.25">
      <c r="C11" t="s">
        <v>11</v>
      </c>
      <c r="L11">
        <v>590</v>
      </c>
      <c r="M11" s="4">
        <f t="shared" si="0"/>
        <v>590</v>
      </c>
    </row>
    <row r="12" spans="1:14" x14ac:dyDescent="0.25">
      <c r="C12" t="s">
        <v>12</v>
      </c>
      <c r="L12">
        <v>1640</v>
      </c>
      <c r="M12" s="4">
        <f t="shared" si="0"/>
        <v>1640</v>
      </c>
    </row>
    <row r="13" spans="1:14" x14ac:dyDescent="0.25">
      <c r="C13" t="s">
        <v>13</v>
      </c>
      <c r="L13">
        <v>1800</v>
      </c>
      <c r="M13" s="4">
        <f t="shared" si="0"/>
        <v>1800</v>
      </c>
    </row>
    <row r="14" spans="1:14" x14ac:dyDescent="0.25">
      <c r="C14" t="s">
        <v>14</v>
      </c>
      <c r="L14">
        <v>205</v>
      </c>
      <c r="M14" s="4">
        <f t="shared" si="0"/>
        <v>205</v>
      </c>
    </row>
    <row r="15" spans="1:14" x14ac:dyDescent="0.25">
      <c r="C15" t="s">
        <v>15</v>
      </c>
      <c r="L15">
        <v>400</v>
      </c>
      <c r="M15" s="4">
        <f t="shared" si="0"/>
        <v>400</v>
      </c>
    </row>
    <row r="16" spans="1:14" x14ac:dyDescent="0.25">
      <c r="C16" t="s">
        <v>16</v>
      </c>
      <c r="L16">
        <v>7500</v>
      </c>
      <c r="M16" s="4">
        <f t="shared" si="0"/>
        <v>7500</v>
      </c>
    </row>
    <row r="17" spans="1:13" x14ac:dyDescent="0.25">
      <c r="C17" t="s">
        <v>17</v>
      </c>
      <c r="J17">
        <v>1264</v>
      </c>
      <c r="L17">
        <v>58</v>
      </c>
      <c r="M17" s="4">
        <f t="shared" si="0"/>
        <v>1322</v>
      </c>
    </row>
    <row r="18" spans="1:13" x14ac:dyDescent="0.25">
      <c r="C18" t="s">
        <v>18</v>
      </c>
      <c r="L18">
        <v>140</v>
      </c>
      <c r="M18" s="4">
        <f t="shared" si="0"/>
        <v>140</v>
      </c>
    </row>
    <row r="19" spans="1:13" x14ac:dyDescent="0.25">
      <c r="C19" t="s">
        <v>19</v>
      </c>
      <c r="L19">
        <v>550</v>
      </c>
      <c r="M19" s="4">
        <f t="shared" si="0"/>
        <v>550</v>
      </c>
    </row>
    <row r="20" spans="1:13" x14ac:dyDescent="0.25">
      <c r="C20" t="s">
        <v>20</v>
      </c>
      <c r="L20">
        <v>36</v>
      </c>
      <c r="M20" s="4">
        <f t="shared" si="0"/>
        <v>36</v>
      </c>
    </row>
    <row r="21" spans="1:13" x14ac:dyDescent="0.25">
      <c r="C21" t="s">
        <v>21</v>
      </c>
      <c r="M21" s="4">
        <f t="shared" si="0"/>
        <v>0</v>
      </c>
    </row>
    <row r="22" spans="1:13" x14ac:dyDescent="0.25">
      <c r="D22" t="s">
        <v>22</v>
      </c>
      <c r="L22">
        <v>450</v>
      </c>
      <c r="M22" s="4">
        <f t="shared" si="0"/>
        <v>450</v>
      </c>
    </row>
    <row r="23" spans="1:13" x14ac:dyDescent="0.25">
      <c r="D23" t="s">
        <v>23</v>
      </c>
      <c r="L23">
        <v>900</v>
      </c>
      <c r="M23" s="4">
        <f t="shared" si="0"/>
        <v>900</v>
      </c>
    </row>
    <row r="24" spans="1:13" x14ac:dyDescent="0.25">
      <c r="C24" t="s">
        <v>24</v>
      </c>
      <c r="L24">
        <v>650</v>
      </c>
      <c r="M24" s="4">
        <f t="shared" si="0"/>
        <v>650</v>
      </c>
    </row>
    <row r="25" spans="1:13" x14ac:dyDescent="0.25">
      <c r="C25" t="s">
        <v>52</v>
      </c>
      <c r="G25">
        <v>12910</v>
      </c>
      <c r="M25" s="4">
        <v>12910</v>
      </c>
    </row>
    <row r="26" spans="1:13" x14ac:dyDescent="0.25">
      <c r="C26" t="s">
        <v>25</v>
      </c>
      <c r="E26" s="2"/>
      <c r="F26" s="2"/>
      <c r="G26" s="2"/>
      <c r="H26" s="2"/>
      <c r="I26" s="2"/>
      <c r="J26" s="2"/>
      <c r="K26" s="2"/>
      <c r="L26" s="2">
        <v>250</v>
      </c>
      <c r="M26" s="5">
        <f t="shared" si="0"/>
        <v>250</v>
      </c>
    </row>
    <row r="27" spans="1:13" x14ac:dyDescent="0.25">
      <c r="E27">
        <f>SUM(E10:E26)</f>
        <v>0</v>
      </c>
      <c r="F27">
        <f t="shared" ref="F27:M27" si="1">SUM(F10:F26)</f>
        <v>0</v>
      </c>
      <c r="G27">
        <f t="shared" si="1"/>
        <v>12910</v>
      </c>
      <c r="H27">
        <f t="shared" si="1"/>
        <v>0</v>
      </c>
      <c r="I27">
        <f t="shared" si="1"/>
        <v>0</v>
      </c>
      <c r="J27">
        <f t="shared" si="1"/>
        <v>1264</v>
      </c>
      <c r="K27">
        <v>0</v>
      </c>
      <c r="L27">
        <f t="shared" si="1"/>
        <v>18419</v>
      </c>
      <c r="M27" s="4">
        <f t="shared" si="1"/>
        <v>32593</v>
      </c>
    </row>
    <row r="28" spans="1:13" x14ac:dyDescent="0.25">
      <c r="A28">
        <v>3</v>
      </c>
      <c r="B28" t="s">
        <v>28</v>
      </c>
      <c r="M28" s="4"/>
    </row>
    <row r="29" spans="1:13" x14ac:dyDescent="0.25">
      <c r="C29" t="s">
        <v>29</v>
      </c>
      <c r="L29">
        <v>750</v>
      </c>
      <c r="M29" s="4">
        <f>SUM(E29:L29)</f>
        <v>750</v>
      </c>
    </row>
    <row r="30" spans="1:13" x14ac:dyDescent="0.25">
      <c r="C30" t="s">
        <v>30</v>
      </c>
      <c r="E30" s="2"/>
      <c r="F30" s="2"/>
      <c r="G30" s="2"/>
      <c r="H30" s="2"/>
      <c r="I30" s="2"/>
      <c r="J30" s="2"/>
      <c r="K30" s="2"/>
      <c r="L30" s="2">
        <v>300</v>
      </c>
      <c r="M30" s="5">
        <f>SUM(E30:L30)</f>
        <v>300</v>
      </c>
    </row>
    <row r="31" spans="1:13" x14ac:dyDescent="0.25">
      <c r="E31">
        <f>SUM(E29:E30)</f>
        <v>0</v>
      </c>
      <c r="F31">
        <f t="shared" ref="F31:M31" si="2">SUM(F29:F30)</f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v>0</v>
      </c>
      <c r="L31">
        <f t="shared" si="2"/>
        <v>1050</v>
      </c>
      <c r="M31" s="4">
        <f t="shared" si="2"/>
        <v>1050</v>
      </c>
    </row>
    <row r="32" spans="1:13" x14ac:dyDescent="0.25">
      <c r="E32" s="2"/>
      <c r="F32" s="2"/>
      <c r="G32" s="2"/>
      <c r="H32" s="2"/>
      <c r="I32" s="2"/>
      <c r="J32" s="2"/>
      <c r="K32" s="2"/>
      <c r="L32" s="2"/>
      <c r="M32" s="5"/>
    </row>
    <row r="33" spans="1:14" x14ac:dyDescent="0.25">
      <c r="A33">
        <v>4</v>
      </c>
      <c r="B33" t="s">
        <v>27</v>
      </c>
      <c r="E33">
        <f>E7-E27+E31</f>
        <v>0</v>
      </c>
      <c r="F33">
        <f t="shared" ref="F33:M33" si="3">F7-F27+F31</f>
        <v>15334</v>
      </c>
      <c r="G33">
        <f t="shared" si="3"/>
        <v>-10395</v>
      </c>
      <c r="H33">
        <f t="shared" si="3"/>
        <v>7000</v>
      </c>
      <c r="I33">
        <f t="shared" si="3"/>
        <v>683</v>
      </c>
      <c r="J33">
        <f t="shared" si="3"/>
        <v>0</v>
      </c>
      <c r="K33">
        <v>0</v>
      </c>
      <c r="L33">
        <f t="shared" si="3"/>
        <v>44461</v>
      </c>
      <c r="M33" s="4">
        <f t="shared" si="3"/>
        <v>57083</v>
      </c>
      <c r="N33" t="s">
        <v>50</v>
      </c>
    </row>
    <row r="34" spans="1:14" x14ac:dyDescent="0.25">
      <c r="M34" s="4"/>
    </row>
    <row r="35" spans="1:14" x14ac:dyDescent="0.25">
      <c r="A35">
        <v>5</v>
      </c>
      <c r="B35" t="s">
        <v>37</v>
      </c>
      <c r="M35" s="4"/>
    </row>
    <row r="36" spans="1:14" x14ac:dyDescent="0.25">
      <c r="C36" t="s">
        <v>10</v>
      </c>
      <c r="L36">
        <v>7500</v>
      </c>
      <c r="M36" s="4">
        <f t="shared" ref="M36:M44" si="4">SUM(E36:L36)</f>
        <v>7500</v>
      </c>
    </row>
    <row r="37" spans="1:14" x14ac:dyDescent="0.25">
      <c r="C37" t="s">
        <v>11</v>
      </c>
      <c r="L37">
        <v>1500</v>
      </c>
      <c r="M37" s="4">
        <f t="shared" si="4"/>
        <v>1500</v>
      </c>
    </row>
    <row r="38" spans="1:14" x14ac:dyDescent="0.25">
      <c r="C38" t="s">
        <v>13</v>
      </c>
      <c r="L38">
        <v>4500</v>
      </c>
      <c r="M38" s="4">
        <f t="shared" si="4"/>
        <v>4500</v>
      </c>
    </row>
    <row r="39" spans="1:14" x14ac:dyDescent="0.25">
      <c r="C39" t="s">
        <v>31</v>
      </c>
      <c r="L39">
        <v>10000</v>
      </c>
      <c r="M39" s="4">
        <f t="shared" si="4"/>
        <v>10000</v>
      </c>
    </row>
    <row r="40" spans="1:14" x14ac:dyDescent="0.25">
      <c r="C40" t="s">
        <v>32</v>
      </c>
      <c r="L40">
        <v>2000</v>
      </c>
      <c r="M40" s="4">
        <f t="shared" si="4"/>
        <v>2000</v>
      </c>
    </row>
    <row r="41" spans="1:14" x14ac:dyDescent="0.25">
      <c r="C41" t="s">
        <v>20</v>
      </c>
      <c r="L41">
        <v>500</v>
      </c>
      <c r="M41" s="4">
        <f t="shared" si="4"/>
        <v>500</v>
      </c>
    </row>
    <row r="42" spans="1:14" x14ac:dyDescent="0.25">
      <c r="C42" t="s">
        <v>33</v>
      </c>
      <c r="L42">
        <v>1200</v>
      </c>
      <c r="M42" s="4">
        <f t="shared" si="4"/>
        <v>1200</v>
      </c>
    </row>
    <row r="43" spans="1:14" x14ac:dyDescent="0.25">
      <c r="C43" t="s">
        <v>34</v>
      </c>
      <c r="L43">
        <v>2000</v>
      </c>
      <c r="M43" s="4">
        <f t="shared" si="4"/>
        <v>2000</v>
      </c>
    </row>
    <row r="44" spans="1:14" x14ac:dyDescent="0.25">
      <c r="C44" t="s">
        <v>35</v>
      </c>
      <c r="E44" s="2"/>
      <c r="F44" s="2"/>
      <c r="G44" s="2"/>
      <c r="H44" s="2"/>
      <c r="I44" s="2"/>
      <c r="J44" s="2"/>
      <c r="K44" s="2"/>
      <c r="L44" s="2">
        <v>250</v>
      </c>
      <c r="M44" s="5">
        <f t="shared" si="4"/>
        <v>250</v>
      </c>
    </row>
    <row r="45" spans="1:14" x14ac:dyDescent="0.25">
      <c r="C45" t="s">
        <v>36</v>
      </c>
      <c r="E45">
        <f>SUM(E36:E44)</f>
        <v>0</v>
      </c>
      <c r="F45">
        <f t="shared" ref="F45:M45" si="5">SUM(F36:F44)</f>
        <v>0</v>
      </c>
      <c r="G45">
        <f t="shared" si="5"/>
        <v>0</v>
      </c>
      <c r="H45">
        <f t="shared" si="5"/>
        <v>0</v>
      </c>
      <c r="I45">
        <f t="shared" si="5"/>
        <v>0</v>
      </c>
      <c r="J45">
        <f t="shared" si="5"/>
        <v>0</v>
      </c>
      <c r="K45">
        <v>0</v>
      </c>
      <c r="L45">
        <f t="shared" si="5"/>
        <v>29450</v>
      </c>
      <c r="M45" s="4">
        <f t="shared" si="5"/>
        <v>29450</v>
      </c>
    </row>
    <row r="46" spans="1:14" x14ac:dyDescent="0.25">
      <c r="M46" s="4"/>
    </row>
    <row r="47" spans="1:14" x14ac:dyDescent="0.25">
      <c r="A47">
        <v>6</v>
      </c>
      <c r="B47" t="s">
        <v>38</v>
      </c>
      <c r="M47" s="4"/>
    </row>
    <row r="48" spans="1:14" x14ac:dyDescent="0.25">
      <c r="C48" t="s">
        <v>39</v>
      </c>
      <c r="L48">
        <v>6500</v>
      </c>
      <c r="M48" s="4">
        <f>SUM(E48:L48)</f>
        <v>6500</v>
      </c>
    </row>
    <row r="49" spans="1:14" x14ac:dyDescent="0.25">
      <c r="C49" t="s">
        <v>29</v>
      </c>
      <c r="L49">
        <v>1500</v>
      </c>
      <c r="M49" s="4">
        <f t="shared" ref="M49:M50" si="6">SUM(E49:L49)</f>
        <v>1500</v>
      </c>
    </row>
    <row r="50" spans="1:14" x14ac:dyDescent="0.25">
      <c r="C50" t="s">
        <v>40</v>
      </c>
      <c r="E50" s="2"/>
      <c r="F50" s="2"/>
      <c r="G50" s="2"/>
      <c r="H50" s="2"/>
      <c r="I50" s="2"/>
      <c r="J50" s="2"/>
      <c r="K50" s="2"/>
      <c r="L50" s="2">
        <v>500</v>
      </c>
      <c r="M50" s="5">
        <f t="shared" si="6"/>
        <v>500</v>
      </c>
    </row>
    <row r="51" spans="1:14" x14ac:dyDescent="0.25">
      <c r="C51" t="s">
        <v>41</v>
      </c>
      <c r="E51">
        <f>SUM(E48:E50)</f>
        <v>0</v>
      </c>
      <c r="F51">
        <f t="shared" ref="F51:M51" si="7">SUM(F48:F50)</f>
        <v>0</v>
      </c>
      <c r="G51">
        <f t="shared" si="7"/>
        <v>0</v>
      </c>
      <c r="H51">
        <f t="shared" si="7"/>
        <v>0</v>
      </c>
      <c r="I51">
        <f t="shared" si="7"/>
        <v>0</v>
      </c>
      <c r="J51">
        <f t="shared" si="7"/>
        <v>0</v>
      </c>
      <c r="K51">
        <v>0</v>
      </c>
      <c r="L51">
        <f t="shared" si="7"/>
        <v>8500</v>
      </c>
      <c r="M51" s="4">
        <f t="shared" si="7"/>
        <v>8500</v>
      </c>
    </row>
    <row r="52" spans="1:14" x14ac:dyDescent="0.25">
      <c r="M52" s="4"/>
    </row>
    <row r="53" spans="1:14" x14ac:dyDescent="0.25">
      <c r="A53">
        <v>7</v>
      </c>
      <c r="B53" t="s">
        <v>42</v>
      </c>
      <c r="M53" s="4"/>
    </row>
    <row r="54" spans="1:14" x14ac:dyDescent="0.25">
      <c r="C54" t="s">
        <v>3</v>
      </c>
      <c r="G54">
        <v>10000</v>
      </c>
      <c r="M54" s="4">
        <v>10000</v>
      </c>
    </row>
    <row r="55" spans="1:14" x14ac:dyDescent="0.25">
      <c r="C55" t="s">
        <v>43</v>
      </c>
      <c r="K55">
        <v>0</v>
      </c>
      <c r="M55" s="9">
        <v>0</v>
      </c>
    </row>
    <row r="56" spans="1:14" x14ac:dyDescent="0.25">
      <c r="C56" t="s">
        <v>4</v>
      </c>
      <c r="H56">
        <v>7500</v>
      </c>
      <c r="M56" s="4">
        <v>7500</v>
      </c>
      <c r="N56" t="s">
        <v>56</v>
      </c>
    </row>
    <row r="57" spans="1:14" x14ac:dyDescent="0.25">
      <c r="C57" t="s">
        <v>51</v>
      </c>
      <c r="K57">
        <v>10000</v>
      </c>
      <c r="M57" s="4">
        <v>10000</v>
      </c>
      <c r="N57" t="s">
        <v>55</v>
      </c>
    </row>
    <row r="58" spans="1:14" x14ac:dyDescent="0.25">
      <c r="C58" t="s">
        <v>45</v>
      </c>
      <c r="E58" s="2"/>
      <c r="F58" s="2"/>
      <c r="G58" s="2"/>
      <c r="H58" s="2"/>
      <c r="I58" s="2"/>
      <c r="J58" s="2"/>
      <c r="K58" s="2"/>
      <c r="L58" s="2"/>
      <c r="M58" s="3"/>
    </row>
    <row r="59" spans="1:14" x14ac:dyDescent="0.25">
      <c r="E59">
        <f t="shared" ref="E59:M59" si="8">SUM(E54:E58)</f>
        <v>0</v>
      </c>
      <c r="F59">
        <f t="shared" si="8"/>
        <v>0</v>
      </c>
      <c r="G59">
        <f t="shared" si="8"/>
        <v>10000</v>
      </c>
      <c r="H59">
        <f t="shared" si="8"/>
        <v>7500</v>
      </c>
      <c r="I59">
        <f t="shared" si="8"/>
        <v>0</v>
      </c>
      <c r="J59">
        <f t="shared" si="8"/>
        <v>0</v>
      </c>
      <c r="K59">
        <f t="shared" si="8"/>
        <v>10000</v>
      </c>
      <c r="L59">
        <f t="shared" si="8"/>
        <v>0</v>
      </c>
      <c r="M59" s="4">
        <f t="shared" si="8"/>
        <v>27500</v>
      </c>
    </row>
    <row r="60" spans="1:14" x14ac:dyDescent="0.25">
      <c r="M60" s="4"/>
    </row>
    <row r="61" spans="1:14" x14ac:dyDescent="0.25">
      <c r="A61">
        <v>8</v>
      </c>
      <c r="B61" t="s">
        <v>53</v>
      </c>
      <c r="E61">
        <f t="shared" ref="E61:L61" si="9">E33-E45+E51-E59</f>
        <v>0</v>
      </c>
      <c r="F61">
        <f t="shared" si="9"/>
        <v>15334</v>
      </c>
      <c r="G61">
        <f t="shared" si="9"/>
        <v>-20395</v>
      </c>
      <c r="H61">
        <f t="shared" si="9"/>
        <v>-500</v>
      </c>
      <c r="I61">
        <f t="shared" si="9"/>
        <v>683</v>
      </c>
      <c r="J61">
        <f t="shared" si="9"/>
        <v>0</v>
      </c>
      <c r="K61">
        <f t="shared" si="9"/>
        <v>-10000</v>
      </c>
      <c r="L61">
        <f t="shared" si="9"/>
        <v>23511</v>
      </c>
      <c r="M61" s="4">
        <f>SUM(E61:L61)</f>
        <v>8633</v>
      </c>
    </row>
    <row r="62" spans="1:14" x14ac:dyDescent="0.25">
      <c r="M62" s="4"/>
    </row>
    <row r="63" spans="1:14" x14ac:dyDescent="0.25">
      <c r="A63">
        <v>9</v>
      </c>
      <c r="B63" t="s">
        <v>46</v>
      </c>
      <c r="E63">
        <v>0</v>
      </c>
      <c r="F63">
        <v>15334</v>
      </c>
      <c r="G63">
        <v>0</v>
      </c>
      <c r="H63">
        <v>0</v>
      </c>
      <c r="I63">
        <v>683</v>
      </c>
      <c r="J63">
        <v>5000</v>
      </c>
      <c r="K63">
        <v>0</v>
      </c>
      <c r="L63">
        <v>29500</v>
      </c>
      <c r="M63" s="4">
        <f>SUM(E63:L63)</f>
        <v>50517</v>
      </c>
    </row>
    <row r="64" spans="1:14" x14ac:dyDescent="0.25">
      <c r="A64">
        <v>10</v>
      </c>
      <c r="B64" s="4" t="s">
        <v>47</v>
      </c>
      <c r="C64" s="4"/>
      <c r="D64" s="4"/>
      <c r="E64" s="4">
        <v>0</v>
      </c>
      <c r="F64" s="4">
        <f t="shared" ref="F64:M64" si="10">F63-F61</f>
        <v>0</v>
      </c>
      <c r="G64" s="4">
        <f t="shared" si="10"/>
        <v>20395</v>
      </c>
      <c r="H64" s="4">
        <f t="shared" si="10"/>
        <v>500</v>
      </c>
      <c r="I64" s="4">
        <f t="shared" si="10"/>
        <v>0</v>
      </c>
      <c r="J64" s="4">
        <f t="shared" si="10"/>
        <v>5000</v>
      </c>
      <c r="K64" s="4">
        <f t="shared" si="10"/>
        <v>10000</v>
      </c>
      <c r="L64" s="4">
        <f t="shared" si="10"/>
        <v>5989</v>
      </c>
      <c r="M64" s="4">
        <f t="shared" si="10"/>
        <v>41884</v>
      </c>
      <c r="N64" t="s">
        <v>48</v>
      </c>
    </row>
  </sheetData>
  <pageMargins left="0.7" right="0.7" top="0.75" bottom="0.75" header="0.3" footer="0.3"/>
  <pageSetup paperSize="9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Roache</dc:creator>
  <cp:lastModifiedBy>Tysoe Parish Clerk</cp:lastModifiedBy>
  <cp:lastPrinted>2023-12-27T16:33:13Z</cp:lastPrinted>
  <dcterms:created xsi:type="dcterms:W3CDTF">2023-11-27T16:52:26Z</dcterms:created>
  <dcterms:modified xsi:type="dcterms:W3CDTF">2024-02-18T19:36:22Z</dcterms:modified>
</cp:coreProperties>
</file>