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 Roache\Desktop\D Drive DATA\Parish Council\"/>
    </mc:Choice>
  </mc:AlternateContent>
  <xr:revisionPtr revIDLastSave="0" documentId="13_ncr:1_{B0E8DA14-9923-4565-AB24-3E1D1C1C42E4}" xr6:coauthVersionLast="47" xr6:coauthVersionMax="47" xr10:uidLastSave="{00000000-0000-0000-0000-000000000000}"/>
  <bookViews>
    <workbookView xWindow="-108" yWindow="-108" windowWidth="23256" windowHeight="12456" activeTab="1" xr2:uid="{27636A9D-C8AE-4DA2-899D-3192DEE3FE5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/>
  <c r="G21" i="2"/>
  <c r="H21" i="2"/>
  <c r="D21" i="2"/>
  <c r="O11" i="2"/>
  <c r="E18" i="2"/>
  <c r="F18" i="2"/>
  <c r="G18" i="2"/>
  <c r="H18" i="2"/>
  <c r="D18" i="2"/>
  <c r="J16" i="2"/>
  <c r="J18" i="2" s="1"/>
  <c r="E14" i="2"/>
  <c r="F14" i="2"/>
  <c r="G14" i="2"/>
  <c r="H14" i="2"/>
  <c r="J14" i="2"/>
  <c r="D14" i="2"/>
  <c r="E12" i="2"/>
  <c r="F12" i="2"/>
  <c r="G12" i="2"/>
  <c r="H12" i="2"/>
  <c r="I12" i="2"/>
  <c r="I14" i="2" s="1"/>
  <c r="I18" i="2" s="1"/>
  <c r="J12" i="2"/>
  <c r="D12" i="2"/>
  <c r="J10" i="2"/>
  <c r="J7" i="2"/>
  <c r="E30" i="1"/>
  <c r="D30" i="1"/>
  <c r="E26" i="1"/>
  <c r="D26" i="1"/>
  <c r="D31" i="1" s="1"/>
  <c r="D38" i="1" s="1"/>
  <c r="E38" i="1" s="1"/>
  <c r="D35" i="1" l="1"/>
  <c r="I20" i="2"/>
  <c r="J20" i="2" s="1"/>
  <c r="J21" i="2" s="1"/>
  <c r="E31" i="1"/>
  <c r="E35" i="1" s="1"/>
  <c r="I21" i="2" l="1"/>
  <c r="E40" i="1"/>
</calcChain>
</file>

<file path=xl/sharedStrings.xml><?xml version="1.0" encoding="utf-8"?>
<sst xmlns="http://schemas.openxmlformats.org/spreadsheetml/2006/main" count="63" uniqueCount="62">
  <si>
    <t>TYSOE PARISH COUNCIL   2026-27 BUDGET</t>
  </si>
  <si>
    <t>Cost Codes</t>
  </si>
  <si>
    <t>5 months to 31.3.26</t>
  </si>
  <si>
    <t>12 months to 31.3.27</t>
  </si>
  <si>
    <t>Expenditure</t>
  </si>
  <si>
    <t>Clerk</t>
  </si>
  <si>
    <t>Electricity</t>
  </si>
  <si>
    <t>Playground   repairs</t>
  </si>
  <si>
    <t>report</t>
  </si>
  <si>
    <t xml:space="preserve">Tree </t>
  </si>
  <si>
    <t>audit</t>
  </si>
  <si>
    <t>work</t>
  </si>
  <si>
    <t>Mowing</t>
  </si>
  <si>
    <t>Hedges</t>
  </si>
  <si>
    <t>Grants</t>
  </si>
  <si>
    <t>NDP</t>
  </si>
  <si>
    <t>Hall rental</t>
  </si>
  <si>
    <t>Audit</t>
  </si>
  <si>
    <t>Insurance</t>
  </si>
  <si>
    <t>IT eqpt</t>
  </si>
  <si>
    <t>Legal</t>
  </si>
  <si>
    <t>Website</t>
  </si>
  <si>
    <t>Office sundries</t>
  </si>
  <si>
    <t>Subs</t>
  </si>
  <si>
    <t>Training</t>
  </si>
  <si>
    <t>Defib maintenance</t>
  </si>
  <si>
    <t>Income</t>
  </si>
  <si>
    <t>Breech Furlong</t>
  </si>
  <si>
    <t>VAT</t>
  </si>
  <si>
    <t>Interest</t>
  </si>
  <si>
    <t>"Normal" net expenditure</t>
  </si>
  <si>
    <t>Street light repairs/replacement</t>
  </si>
  <si>
    <t>Total reserves at 31.10.25</t>
  </si>
  <si>
    <t>Projected reserves at 31.3.26</t>
  </si>
  <si>
    <t>Projected reserve (pre-precept) at 31.3.27</t>
  </si>
  <si>
    <t>TYSOE PARISH COUNCIL</t>
  </si>
  <si>
    <t>RESERVES BALANCE</t>
  </si>
  <si>
    <t>Street Light replacement</t>
  </si>
  <si>
    <t>Cotswolds</t>
  </si>
  <si>
    <t>Traffic</t>
  </si>
  <si>
    <t>CIL</t>
  </si>
  <si>
    <t>Defib</t>
  </si>
  <si>
    <t>General</t>
  </si>
  <si>
    <t>Total</t>
  </si>
  <si>
    <t>Balance at 31.10.25</t>
  </si>
  <si>
    <t>Street lights</t>
  </si>
  <si>
    <t>All other</t>
  </si>
  <si>
    <t xml:space="preserve">Total </t>
  </si>
  <si>
    <t>Reserves at 31.3.26</t>
  </si>
  <si>
    <t>Net spend 2026.27</t>
  </si>
  <si>
    <t>Reserves at 31.3.27</t>
  </si>
  <si>
    <t>General Reserve should comprise approx 1 year of normal net spend</t>
  </si>
  <si>
    <t>2026/27 normal spend</t>
  </si>
  <si>
    <t>2026/27 income</t>
  </si>
  <si>
    <t>"Normal" net spend</t>
  </si>
  <si>
    <t>Precept required to restore Gen Res</t>
  </si>
  <si>
    <t>Reserves at 31.3.27 post Precept</t>
  </si>
  <si>
    <t>(This excludes spend on Street Lights)</t>
  </si>
  <si>
    <t>Total net expenditure</t>
  </si>
  <si>
    <t>5 months exp to 31.3.26</t>
  </si>
  <si>
    <t>Contingency</t>
  </si>
  <si>
    <t xml:space="preserve">21% increase over 2025/26 Precept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</si>
</sst>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D78C8-ED08-45DB-9D2E-3D7700A427E9}">
  <dimension ref="A1:E40"/>
  <sheetViews>
    <sheetView topLeftCell="A11" workbookViewId="0">
      <selection activeCell="E27" sqref="E27:E29"/>
    </sheetView>
  </sheetViews>
  <sheetFormatPr defaultRowHeight="14.4" x14ac:dyDescent="0.3"/>
  <cols>
    <col min="1" max="1" width="10" customWidth="1"/>
    <col min="2" max="2" width="9.88671875" customWidth="1"/>
    <col min="3" max="3" width="14.88671875" customWidth="1"/>
    <col min="4" max="4" width="11.33203125" customWidth="1"/>
    <col min="5" max="5" width="11.109375" customWidth="1"/>
  </cols>
  <sheetData>
    <row r="1" spans="1:5" ht="21" x14ac:dyDescent="0.4">
      <c r="A1" s="1" t="s">
        <v>0</v>
      </c>
    </row>
    <row r="2" spans="1:5" x14ac:dyDescent="0.3">
      <c r="D2" s="12" t="s">
        <v>4</v>
      </c>
      <c r="E2" s="12"/>
    </row>
    <row r="3" spans="1:5" ht="28.8" x14ac:dyDescent="0.3">
      <c r="D3" s="4" t="s">
        <v>2</v>
      </c>
      <c r="E3" s="4" t="s">
        <v>3</v>
      </c>
    </row>
    <row r="4" spans="1:5" ht="15.6" x14ac:dyDescent="0.3">
      <c r="A4" s="5" t="s">
        <v>1</v>
      </c>
      <c r="B4" s="2"/>
      <c r="D4" s="3"/>
    </row>
    <row r="5" spans="1:5" x14ac:dyDescent="0.3">
      <c r="A5" t="s">
        <v>4</v>
      </c>
      <c r="B5" t="s">
        <v>5</v>
      </c>
      <c r="D5">
        <v>4200</v>
      </c>
      <c r="E5">
        <v>10500</v>
      </c>
    </row>
    <row r="6" spans="1:5" x14ac:dyDescent="0.3">
      <c r="B6" t="s">
        <v>6</v>
      </c>
      <c r="D6">
        <v>1200</v>
      </c>
      <c r="E6">
        <v>2400</v>
      </c>
    </row>
    <row r="7" spans="1:5" x14ac:dyDescent="0.3">
      <c r="B7" t="s">
        <v>7</v>
      </c>
      <c r="D7">
        <v>1000</v>
      </c>
      <c r="E7">
        <v>5000</v>
      </c>
    </row>
    <row r="8" spans="1:5" x14ac:dyDescent="0.3">
      <c r="C8" t="s">
        <v>8</v>
      </c>
      <c r="E8">
        <v>160</v>
      </c>
    </row>
    <row r="9" spans="1:5" x14ac:dyDescent="0.3">
      <c r="B9" t="s">
        <v>9</v>
      </c>
      <c r="C9" t="s">
        <v>10</v>
      </c>
      <c r="D9">
        <v>1000</v>
      </c>
    </row>
    <row r="10" spans="1:5" x14ac:dyDescent="0.3">
      <c r="C10" t="s">
        <v>11</v>
      </c>
      <c r="D10">
        <v>2000</v>
      </c>
      <c r="E10">
        <v>5000</v>
      </c>
    </row>
    <row r="11" spans="1:5" x14ac:dyDescent="0.3">
      <c r="B11" t="s">
        <v>12</v>
      </c>
      <c r="D11">
        <v>1500</v>
      </c>
      <c r="E11">
        <v>10000</v>
      </c>
    </row>
    <row r="12" spans="1:5" x14ac:dyDescent="0.3">
      <c r="B12" t="s">
        <v>13</v>
      </c>
      <c r="D12">
        <v>400</v>
      </c>
      <c r="E12">
        <v>500</v>
      </c>
    </row>
    <row r="13" spans="1:5" x14ac:dyDescent="0.3">
      <c r="B13" t="s">
        <v>14</v>
      </c>
      <c r="E13">
        <v>1700</v>
      </c>
    </row>
    <row r="14" spans="1:5" x14ac:dyDescent="0.3">
      <c r="B14" t="s">
        <v>15</v>
      </c>
      <c r="E14">
        <v>3000</v>
      </c>
    </row>
    <row r="15" spans="1:5" x14ac:dyDescent="0.3">
      <c r="B15" t="s">
        <v>16</v>
      </c>
      <c r="D15">
        <v>1000</v>
      </c>
      <c r="E15">
        <v>1800</v>
      </c>
    </row>
    <row r="16" spans="1:5" x14ac:dyDescent="0.3">
      <c r="B16" t="s">
        <v>17</v>
      </c>
      <c r="E16">
        <v>1000</v>
      </c>
    </row>
    <row r="17" spans="1:5" x14ac:dyDescent="0.3">
      <c r="B17" t="s">
        <v>18</v>
      </c>
      <c r="E17">
        <v>900</v>
      </c>
    </row>
    <row r="18" spans="1:5" x14ac:dyDescent="0.3">
      <c r="B18" t="s">
        <v>19</v>
      </c>
      <c r="E18">
        <v>1000</v>
      </c>
    </row>
    <row r="19" spans="1:5" x14ac:dyDescent="0.3">
      <c r="B19" t="s">
        <v>20</v>
      </c>
      <c r="D19">
        <v>1500</v>
      </c>
      <c r="E19">
        <v>1000</v>
      </c>
    </row>
    <row r="20" spans="1:5" x14ac:dyDescent="0.3">
      <c r="B20" t="s">
        <v>21</v>
      </c>
      <c r="D20">
        <v>500</v>
      </c>
      <c r="E20">
        <v>500</v>
      </c>
    </row>
    <row r="21" spans="1:5" x14ac:dyDescent="0.3">
      <c r="B21" t="s">
        <v>22</v>
      </c>
      <c r="E21">
        <v>150</v>
      </c>
    </row>
    <row r="22" spans="1:5" x14ac:dyDescent="0.3">
      <c r="B22" t="s">
        <v>23</v>
      </c>
      <c r="E22">
        <v>1200</v>
      </c>
    </row>
    <row r="23" spans="1:5" x14ac:dyDescent="0.3">
      <c r="B23" t="s">
        <v>24</v>
      </c>
      <c r="E23">
        <v>250</v>
      </c>
    </row>
    <row r="24" spans="1:5" x14ac:dyDescent="0.3">
      <c r="B24" t="s">
        <v>25</v>
      </c>
      <c r="E24">
        <v>480</v>
      </c>
    </row>
    <row r="25" spans="1:5" x14ac:dyDescent="0.3">
      <c r="B25" t="s">
        <v>60</v>
      </c>
      <c r="D25" s="6"/>
      <c r="E25" s="6"/>
    </row>
    <row r="26" spans="1:5" x14ac:dyDescent="0.3">
      <c r="D26">
        <f>SUM(D5:D24)</f>
        <v>14300</v>
      </c>
      <c r="E26">
        <f>SUM(E5:E24)</f>
        <v>46540</v>
      </c>
    </row>
    <row r="27" spans="1:5" x14ac:dyDescent="0.3">
      <c r="A27" t="s">
        <v>26</v>
      </c>
      <c r="B27" t="s">
        <v>27</v>
      </c>
      <c r="E27">
        <v>1500</v>
      </c>
    </row>
    <row r="28" spans="1:5" x14ac:dyDescent="0.3">
      <c r="B28" t="s">
        <v>28</v>
      </c>
      <c r="E28">
        <v>9000</v>
      </c>
    </row>
    <row r="29" spans="1:5" x14ac:dyDescent="0.3">
      <c r="B29" t="s">
        <v>29</v>
      </c>
      <c r="D29" s="6">
        <v>750</v>
      </c>
      <c r="E29" s="6">
        <v>1500</v>
      </c>
    </row>
    <row r="30" spans="1:5" x14ac:dyDescent="0.3">
      <c r="D30">
        <f>SUM(D27:D29)</f>
        <v>750</v>
      </c>
      <c r="E30">
        <f>SUM(E27:E29)</f>
        <v>12000</v>
      </c>
    </row>
    <row r="31" spans="1:5" x14ac:dyDescent="0.3">
      <c r="A31" s="5" t="s">
        <v>30</v>
      </c>
      <c r="B31" s="5"/>
      <c r="C31" s="5"/>
      <c r="D31" s="5">
        <f>D26-D30</f>
        <v>13550</v>
      </c>
      <c r="E31" s="5">
        <f>E26-E30</f>
        <v>34540</v>
      </c>
    </row>
    <row r="33" spans="1:5" x14ac:dyDescent="0.3">
      <c r="A33" t="s">
        <v>31</v>
      </c>
      <c r="D33" s="6">
        <v>17100</v>
      </c>
      <c r="E33" s="6">
        <v>4400</v>
      </c>
    </row>
    <row r="35" spans="1:5" x14ac:dyDescent="0.3">
      <c r="A35" s="5" t="s">
        <v>58</v>
      </c>
      <c r="D35" s="5">
        <f>D31+D33</f>
        <v>30650</v>
      </c>
      <c r="E35" s="5">
        <f>E31+E33</f>
        <v>38940</v>
      </c>
    </row>
    <row r="37" spans="1:5" x14ac:dyDescent="0.3">
      <c r="A37" s="5" t="s">
        <v>32</v>
      </c>
      <c r="B37" s="5"/>
      <c r="C37" s="5"/>
      <c r="D37" s="7">
        <v>68337</v>
      </c>
    </row>
    <row r="38" spans="1:5" x14ac:dyDescent="0.3">
      <c r="A38" t="s">
        <v>33</v>
      </c>
      <c r="D38">
        <f>D37-D31-D33</f>
        <v>37687</v>
      </c>
      <c r="E38" s="6">
        <f>D38</f>
        <v>37687</v>
      </c>
    </row>
    <row r="40" spans="1:5" x14ac:dyDescent="0.3">
      <c r="A40" s="5" t="s">
        <v>34</v>
      </c>
      <c r="B40" s="5"/>
      <c r="C40" s="5"/>
      <c r="E40" s="5">
        <f>E38-E31-E33</f>
        <v>-1253</v>
      </c>
    </row>
  </sheetData>
  <mergeCells count="1">
    <mergeCell ref="D2: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425B-1CBF-478E-89B0-2F83A1AFFB59}">
  <sheetPr>
    <pageSetUpPr fitToPage="1"/>
  </sheetPr>
  <dimension ref="A1:P25"/>
  <sheetViews>
    <sheetView tabSelected="1" topLeftCell="A3" workbookViewId="0">
      <selection activeCell="L21" sqref="L21"/>
    </sheetView>
  </sheetViews>
  <sheetFormatPr defaultRowHeight="14.4" x14ac:dyDescent="0.3"/>
  <cols>
    <col min="3" max="3" width="13.33203125" customWidth="1"/>
    <col min="4" max="4" width="12.77734375" customWidth="1"/>
    <col min="5" max="5" width="9.44140625" customWidth="1"/>
  </cols>
  <sheetData>
    <row r="1" spans="1:16" ht="21" x14ac:dyDescent="0.4">
      <c r="A1" s="1" t="s">
        <v>35</v>
      </c>
    </row>
    <row r="3" spans="1:16" x14ac:dyDescent="0.3">
      <c r="A3" t="s">
        <v>36</v>
      </c>
    </row>
    <row r="4" spans="1:16" x14ac:dyDescent="0.3">
      <c r="D4" s="3"/>
    </row>
    <row r="5" spans="1:16" ht="28.8" x14ac:dyDescent="0.3">
      <c r="D5" s="8" t="s">
        <v>37</v>
      </c>
      <c r="E5" s="9" t="s">
        <v>38</v>
      </c>
      <c r="F5" s="9" t="s">
        <v>39</v>
      </c>
      <c r="G5" s="9" t="s">
        <v>40</v>
      </c>
      <c r="H5" s="9" t="s">
        <v>41</v>
      </c>
      <c r="I5" s="9" t="s">
        <v>42</v>
      </c>
      <c r="J5" s="9" t="s">
        <v>43</v>
      </c>
    </row>
    <row r="7" spans="1:16" x14ac:dyDescent="0.3">
      <c r="A7" t="s">
        <v>44</v>
      </c>
      <c r="D7">
        <v>12570</v>
      </c>
      <c r="E7">
        <v>683</v>
      </c>
      <c r="F7">
        <v>10000</v>
      </c>
      <c r="G7">
        <v>190</v>
      </c>
      <c r="H7">
        <v>291</v>
      </c>
      <c r="I7">
        <v>44603</v>
      </c>
      <c r="J7">
        <f>SUM(D7:I7)</f>
        <v>68337</v>
      </c>
      <c r="L7" t="s">
        <v>51</v>
      </c>
    </row>
    <row r="9" spans="1:16" x14ac:dyDescent="0.3">
      <c r="A9" t="s">
        <v>59</v>
      </c>
      <c r="L9" t="s">
        <v>52</v>
      </c>
      <c r="O9">
        <v>46540</v>
      </c>
      <c r="P9" t="s">
        <v>57</v>
      </c>
    </row>
    <row r="10" spans="1:16" x14ac:dyDescent="0.3">
      <c r="B10" t="s">
        <v>45</v>
      </c>
      <c r="D10">
        <v>12570</v>
      </c>
      <c r="I10">
        <v>4530</v>
      </c>
      <c r="J10">
        <f>SUM(D10:I10)</f>
        <v>17100</v>
      </c>
      <c r="L10" t="s">
        <v>53</v>
      </c>
      <c r="O10" s="6">
        <v>-12000</v>
      </c>
    </row>
    <row r="11" spans="1:16" x14ac:dyDescent="0.3">
      <c r="B11" t="s">
        <v>46</v>
      </c>
      <c r="D11" s="6"/>
      <c r="E11" s="6"/>
      <c r="F11" s="6"/>
      <c r="G11" s="6"/>
      <c r="H11" s="6"/>
      <c r="I11" s="6">
        <v>13550</v>
      </c>
      <c r="J11" s="6">
        <v>13550</v>
      </c>
      <c r="L11" t="s">
        <v>54</v>
      </c>
      <c r="O11" s="10">
        <f>SUM(O9:O10)</f>
        <v>34540</v>
      </c>
    </row>
    <row r="12" spans="1:16" x14ac:dyDescent="0.3">
      <c r="B12" t="s">
        <v>47</v>
      </c>
      <c r="D12">
        <f>SUM(D10:D11)</f>
        <v>12570</v>
      </c>
      <c r="E12">
        <f t="shared" ref="E12:J12" si="0">SUM(E10:E11)</f>
        <v>0</v>
      </c>
      <c r="F12">
        <f t="shared" si="0"/>
        <v>0</v>
      </c>
      <c r="G12">
        <f t="shared" si="0"/>
        <v>0</v>
      </c>
      <c r="H12">
        <f t="shared" si="0"/>
        <v>0</v>
      </c>
      <c r="I12">
        <f t="shared" si="0"/>
        <v>18080</v>
      </c>
      <c r="J12">
        <f t="shared" si="0"/>
        <v>30650</v>
      </c>
    </row>
    <row r="13" spans="1:16" x14ac:dyDescent="0.3">
      <c r="O13" s="11"/>
    </row>
    <row r="14" spans="1:16" x14ac:dyDescent="0.3">
      <c r="A14" t="s">
        <v>48</v>
      </c>
      <c r="D14">
        <f>D7-D12</f>
        <v>0</v>
      </c>
      <c r="E14">
        <f t="shared" ref="E14:J14" si="1">E7-E12</f>
        <v>683</v>
      </c>
      <c r="F14">
        <f t="shared" si="1"/>
        <v>10000</v>
      </c>
      <c r="G14">
        <f t="shared" si="1"/>
        <v>190</v>
      </c>
      <c r="H14">
        <f t="shared" si="1"/>
        <v>291</v>
      </c>
      <c r="I14">
        <f t="shared" si="1"/>
        <v>26523</v>
      </c>
      <c r="J14">
        <f t="shared" si="1"/>
        <v>37687</v>
      </c>
    </row>
    <row r="16" spans="1:16" x14ac:dyDescent="0.3">
      <c r="A16" t="s">
        <v>49</v>
      </c>
      <c r="G16">
        <v>190</v>
      </c>
      <c r="H16">
        <v>291</v>
      </c>
      <c r="I16">
        <v>38459</v>
      </c>
      <c r="J16">
        <f>SUM(D16:I16)</f>
        <v>38940</v>
      </c>
    </row>
    <row r="17" spans="1:12" x14ac:dyDescent="0.3">
      <c r="D17" s="6"/>
      <c r="E17" s="6"/>
      <c r="F17" s="6"/>
      <c r="G17" s="6"/>
      <c r="H17" s="6"/>
      <c r="I17" s="6"/>
      <c r="J17" s="6"/>
    </row>
    <row r="18" spans="1:12" x14ac:dyDescent="0.3">
      <c r="A18" t="s">
        <v>50</v>
      </c>
      <c r="D18">
        <f>D14-D16</f>
        <v>0</v>
      </c>
      <c r="E18">
        <f t="shared" ref="E18:J18" si="2">E14-E16</f>
        <v>683</v>
      </c>
      <c r="F18">
        <f t="shared" si="2"/>
        <v>10000</v>
      </c>
      <c r="G18">
        <f t="shared" si="2"/>
        <v>0</v>
      </c>
      <c r="H18">
        <f t="shared" si="2"/>
        <v>0</v>
      </c>
      <c r="I18">
        <f t="shared" si="2"/>
        <v>-11936</v>
      </c>
      <c r="J18">
        <f t="shared" si="2"/>
        <v>-1253</v>
      </c>
    </row>
    <row r="20" spans="1:12" x14ac:dyDescent="0.3">
      <c r="A20" t="s">
        <v>55</v>
      </c>
      <c r="D20" s="6"/>
      <c r="E20" s="6"/>
      <c r="F20" s="6"/>
      <c r="G20" s="6"/>
      <c r="H20" s="6"/>
      <c r="I20" s="6">
        <f>O11-I18</f>
        <v>46476</v>
      </c>
      <c r="J20" s="6">
        <f>SUM(D20:I20)</f>
        <v>46476</v>
      </c>
      <c r="L20" t="s">
        <v>61</v>
      </c>
    </row>
    <row r="21" spans="1:12" x14ac:dyDescent="0.3">
      <c r="A21" t="s">
        <v>56</v>
      </c>
      <c r="D21">
        <f>D18+D20</f>
        <v>0</v>
      </c>
      <c r="E21">
        <f t="shared" ref="E21:J21" si="3">E18+E20</f>
        <v>683</v>
      </c>
      <c r="F21">
        <f t="shared" si="3"/>
        <v>10000</v>
      </c>
      <c r="G21">
        <f t="shared" si="3"/>
        <v>0</v>
      </c>
      <c r="H21">
        <f t="shared" si="3"/>
        <v>0</v>
      </c>
      <c r="I21" s="10">
        <f t="shared" si="3"/>
        <v>34540</v>
      </c>
      <c r="J21">
        <f t="shared" si="3"/>
        <v>45223</v>
      </c>
    </row>
    <row r="23" spans="1:12" ht="21" x14ac:dyDescent="0.4">
      <c r="A23" s="1"/>
    </row>
    <row r="25" spans="1:12" ht="15.6" x14ac:dyDescent="0.3">
      <c r="A25" s="2"/>
    </row>
  </sheetData>
  <pageMargins left="0.7" right="0.7" top="0.75" bottom="0.75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Roache</dc:creator>
  <cp:lastModifiedBy>David Roache</cp:lastModifiedBy>
  <cp:lastPrinted>2025-11-27T11:50:04Z</cp:lastPrinted>
  <dcterms:created xsi:type="dcterms:W3CDTF">2025-11-14T16:14:18Z</dcterms:created>
  <dcterms:modified xsi:type="dcterms:W3CDTF">2025-11-27T15:40:37Z</dcterms:modified>
</cp:coreProperties>
</file>